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G_Zwickau\AG_SozA_1221_Foerderung\#Tedika-Rudat\Förderung\2025\"/>
    </mc:Choice>
  </mc:AlternateContent>
  <xr:revisionPtr revIDLastSave="0" documentId="8_{2DC305B3-FF89-4525-B9F8-95B0B901A299}" xr6:coauthVersionLast="36" xr6:coauthVersionMax="36" xr10:uidLastSave="{00000000-0000-0000-0000-000000000000}"/>
  <bookViews>
    <workbookView xWindow="0" yWindow="0" windowWidth="25200" windowHeight="10635" xr2:uid="{60CAE60D-726D-479B-8BAC-8FC0130E3317}"/>
  </bookViews>
  <sheets>
    <sheet name="MA 1" sheetId="17" r:id="rId1"/>
    <sheet name="MA 2" sheetId="16" r:id="rId2"/>
    <sheet name="MA 3" sheetId="15" r:id="rId3"/>
    <sheet name="MA 4" sheetId="14" r:id="rId4"/>
    <sheet name="MA 5" sheetId="13" r:id="rId5"/>
    <sheet name="MA 6" sheetId="12" r:id="rId6"/>
    <sheet name="MA 7" sheetId="11" r:id="rId7"/>
    <sheet name="MA 8" sheetId="10" r:id="rId8"/>
    <sheet name="MA 9" sheetId="9" r:id="rId9"/>
    <sheet name="MA 10" sheetId="1" r:id="rId10"/>
  </sheets>
  <definedNames>
    <definedName name="_xlnm.Print_Area" localSheetId="0">'MA 1'!$A$1:$N$90</definedName>
    <definedName name="_xlnm.Print_Area" localSheetId="9">'MA 10'!$A$1:$N$90</definedName>
    <definedName name="_xlnm.Print_Area" localSheetId="1">'MA 2'!$A$1:$N$90</definedName>
    <definedName name="_xlnm.Print_Area" localSheetId="2">'MA 3'!$A$1:$N$90</definedName>
    <definedName name="_xlnm.Print_Area" localSheetId="3">'MA 4'!$A$1:$N$90</definedName>
    <definedName name="_xlnm.Print_Area" localSheetId="4">'MA 5'!$A$1:$N$90</definedName>
    <definedName name="_xlnm.Print_Area" localSheetId="5">'MA 6'!$A$1:$N$90</definedName>
    <definedName name="_xlnm.Print_Area" localSheetId="6">'MA 7'!$A$1:$N$90</definedName>
    <definedName name="_xlnm.Print_Area" localSheetId="7">'MA 8'!$A$1:$N$90</definedName>
    <definedName name="_xlnm.Print_Area" localSheetId="8">'MA 9'!$A$1:$N$90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5" i="1" l="1"/>
  <c r="E84" i="1"/>
  <c r="M89" i="1" s="1"/>
  <c r="E83" i="1"/>
  <c r="E82" i="1"/>
  <c r="M81" i="1"/>
  <c r="E81" i="1"/>
  <c r="M80" i="1"/>
  <c r="E80" i="1"/>
  <c r="M79" i="1"/>
  <c r="S59" i="1" s="1"/>
  <c r="K70" i="1"/>
  <c r="I70" i="1"/>
  <c r="G70" i="1"/>
  <c r="E70" i="1"/>
  <c r="K69" i="1"/>
  <c r="K71" i="1" s="1"/>
  <c r="I69" i="1"/>
  <c r="G69" i="1"/>
  <c r="E69" i="1"/>
  <c r="K68" i="1"/>
  <c r="I68" i="1"/>
  <c r="I71" i="1" s="1"/>
  <c r="G68" i="1"/>
  <c r="G71" i="1" s="1"/>
  <c r="E68" i="1"/>
  <c r="E71" i="1" s="1"/>
  <c r="K65" i="1"/>
  <c r="I65" i="1"/>
  <c r="G65" i="1"/>
  <c r="E65" i="1"/>
  <c r="K64" i="1"/>
  <c r="K66" i="1" s="1"/>
  <c r="K61" i="1"/>
  <c r="I61" i="1"/>
  <c r="G61" i="1"/>
  <c r="E61" i="1"/>
  <c r="K60" i="1"/>
  <c r="I60" i="1"/>
  <c r="G60" i="1"/>
  <c r="E60" i="1"/>
  <c r="E62" i="1" s="1"/>
  <c r="T59" i="1"/>
  <c r="K59" i="1"/>
  <c r="I59" i="1"/>
  <c r="G59" i="1"/>
  <c r="E59" i="1"/>
  <c r="K58" i="1"/>
  <c r="I58" i="1"/>
  <c r="G58" i="1"/>
  <c r="E58" i="1"/>
  <c r="K57" i="1"/>
  <c r="K62" i="1" s="1"/>
  <c r="I57" i="1"/>
  <c r="I62" i="1" s="1"/>
  <c r="G57" i="1"/>
  <c r="G62" i="1" s="1"/>
  <c r="E57" i="1"/>
  <c r="S52" i="1"/>
  <c r="K52" i="1"/>
  <c r="I52" i="1"/>
  <c r="I64" i="1" s="1"/>
  <c r="I66" i="1" s="1"/>
  <c r="G52" i="1"/>
  <c r="G64" i="1" s="1"/>
  <c r="G66" i="1" s="1"/>
  <c r="E52" i="1"/>
  <c r="I89" i="1" s="1"/>
  <c r="S51" i="1"/>
  <c r="E44" i="1"/>
  <c r="S39" i="1" s="1"/>
  <c r="K43" i="1"/>
  <c r="I43" i="1"/>
  <c r="G43" i="1"/>
  <c r="E43" i="1"/>
  <c r="T39" i="1"/>
  <c r="E85" i="9"/>
  <c r="E84" i="9"/>
  <c r="M89" i="9" s="1"/>
  <c r="E83" i="9"/>
  <c r="E82" i="9"/>
  <c r="M81" i="9"/>
  <c r="E81" i="9"/>
  <c r="M80" i="9"/>
  <c r="E80" i="9"/>
  <c r="M79" i="9"/>
  <c r="S59" i="9" s="1"/>
  <c r="K70" i="9"/>
  <c r="I70" i="9"/>
  <c r="G70" i="9"/>
  <c r="E70" i="9"/>
  <c r="K69" i="9"/>
  <c r="K71" i="9" s="1"/>
  <c r="I69" i="9"/>
  <c r="G69" i="9"/>
  <c r="E69" i="9"/>
  <c r="K68" i="9"/>
  <c r="I68" i="9"/>
  <c r="I71" i="9" s="1"/>
  <c r="G68" i="9"/>
  <c r="G71" i="9" s="1"/>
  <c r="E68" i="9"/>
  <c r="E71" i="9" s="1"/>
  <c r="K65" i="9"/>
  <c r="I65" i="9"/>
  <c r="G65" i="9"/>
  <c r="E65" i="9"/>
  <c r="K64" i="9"/>
  <c r="K66" i="9" s="1"/>
  <c r="K61" i="9"/>
  <c r="I61" i="9"/>
  <c r="G61" i="9"/>
  <c r="E61" i="9"/>
  <c r="K60" i="9"/>
  <c r="I60" i="9"/>
  <c r="G60" i="9"/>
  <c r="E60" i="9"/>
  <c r="T59" i="9"/>
  <c r="K59" i="9"/>
  <c r="I59" i="9"/>
  <c r="G59" i="9"/>
  <c r="E59" i="9"/>
  <c r="E62" i="9" s="1"/>
  <c r="K58" i="9"/>
  <c r="I58" i="9"/>
  <c r="G58" i="9"/>
  <c r="E58" i="9"/>
  <c r="K57" i="9"/>
  <c r="K62" i="9" s="1"/>
  <c r="I57" i="9"/>
  <c r="I62" i="9" s="1"/>
  <c r="G57" i="9"/>
  <c r="G62" i="9" s="1"/>
  <c r="E57" i="9"/>
  <c r="S52" i="9"/>
  <c r="K52" i="9"/>
  <c r="I52" i="9"/>
  <c r="I64" i="9" s="1"/>
  <c r="I66" i="9" s="1"/>
  <c r="G52" i="9"/>
  <c r="G64" i="9" s="1"/>
  <c r="G66" i="9" s="1"/>
  <c r="E52" i="9"/>
  <c r="I89" i="9" s="1"/>
  <c r="S51" i="9"/>
  <c r="E44" i="9"/>
  <c r="S39" i="9" s="1"/>
  <c r="K43" i="9"/>
  <c r="I43" i="9"/>
  <c r="G43" i="9"/>
  <c r="E43" i="9"/>
  <c r="T39" i="9"/>
  <c r="E85" i="10"/>
  <c r="E84" i="10"/>
  <c r="M89" i="10" s="1"/>
  <c r="E83" i="10"/>
  <c r="E82" i="10"/>
  <c r="M81" i="10"/>
  <c r="E81" i="10"/>
  <c r="M80" i="10"/>
  <c r="E80" i="10"/>
  <c r="M79" i="10"/>
  <c r="S59" i="10" s="1"/>
  <c r="K70" i="10"/>
  <c r="I70" i="10"/>
  <c r="G70" i="10"/>
  <c r="E70" i="10"/>
  <c r="K69" i="10"/>
  <c r="K71" i="10" s="1"/>
  <c r="I69" i="10"/>
  <c r="G69" i="10"/>
  <c r="E69" i="10"/>
  <c r="K68" i="10"/>
  <c r="I68" i="10"/>
  <c r="I71" i="10" s="1"/>
  <c r="G68" i="10"/>
  <c r="G71" i="10" s="1"/>
  <c r="E68" i="10"/>
  <c r="E71" i="10" s="1"/>
  <c r="K65" i="10"/>
  <c r="I65" i="10"/>
  <c r="G65" i="10"/>
  <c r="E65" i="10"/>
  <c r="K64" i="10"/>
  <c r="K66" i="10" s="1"/>
  <c r="K61" i="10"/>
  <c r="I61" i="10"/>
  <c r="G61" i="10"/>
  <c r="E61" i="10"/>
  <c r="K60" i="10"/>
  <c r="I60" i="10"/>
  <c r="G60" i="10"/>
  <c r="E60" i="10"/>
  <c r="T59" i="10"/>
  <c r="K59" i="10"/>
  <c r="I59" i="10"/>
  <c r="G59" i="10"/>
  <c r="E59" i="10"/>
  <c r="E62" i="10" s="1"/>
  <c r="K58" i="10"/>
  <c r="I58" i="10"/>
  <c r="G58" i="10"/>
  <c r="E58" i="10"/>
  <c r="K57" i="10"/>
  <c r="K62" i="10" s="1"/>
  <c r="I57" i="10"/>
  <c r="I62" i="10" s="1"/>
  <c r="G57" i="10"/>
  <c r="G62" i="10" s="1"/>
  <c r="E57" i="10"/>
  <c r="S52" i="10"/>
  <c r="T52" i="10" s="1"/>
  <c r="K52" i="10"/>
  <c r="I52" i="10"/>
  <c r="I64" i="10" s="1"/>
  <c r="I66" i="10" s="1"/>
  <c r="G52" i="10"/>
  <c r="G64" i="10" s="1"/>
  <c r="G66" i="10" s="1"/>
  <c r="E52" i="10"/>
  <c r="I89" i="10" s="1"/>
  <c r="S51" i="10"/>
  <c r="E44" i="10"/>
  <c r="S39" i="10" s="1"/>
  <c r="K43" i="10"/>
  <c r="I43" i="10"/>
  <c r="G43" i="10"/>
  <c r="E43" i="10"/>
  <c r="T39" i="10"/>
  <c r="E85" i="11"/>
  <c r="E84" i="11"/>
  <c r="M89" i="11" s="1"/>
  <c r="E83" i="11"/>
  <c r="E82" i="11"/>
  <c r="M81" i="11"/>
  <c r="E81" i="11"/>
  <c r="M80" i="11"/>
  <c r="E80" i="11"/>
  <c r="M79" i="11"/>
  <c r="S59" i="11" s="1"/>
  <c r="K70" i="11"/>
  <c r="I70" i="11"/>
  <c r="G70" i="11"/>
  <c r="E70" i="11"/>
  <c r="K69" i="11"/>
  <c r="K71" i="11" s="1"/>
  <c r="I69" i="11"/>
  <c r="G69" i="11"/>
  <c r="E69" i="11"/>
  <c r="K68" i="11"/>
  <c r="I68" i="11"/>
  <c r="I71" i="11" s="1"/>
  <c r="G68" i="11"/>
  <c r="G71" i="11" s="1"/>
  <c r="E68" i="11"/>
  <c r="E71" i="11" s="1"/>
  <c r="K65" i="11"/>
  <c r="I65" i="11"/>
  <c r="G65" i="11"/>
  <c r="E65" i="11"/>
  <c r="I62" i="11"/>
  <c r="G62" i="11"/>
  <c r="K61" i="11"/>
  <c r="I61" i="11"/>
  <c r="G61" i="11"/>
  <c r="E61" i="11"/>
  <c r="K60" i="11"/>
  <c r="I60" i="11"/>
  <c r="G60" i="11"/>
  <c r="E60" i="11"/>
  <c r="T59" i="11"/>
  <c r="K59" i="11"/>
  <c r="I59" i="11"/>
  <c r="G59" i="11"/>
  <c r="E59" i="11"/>
  <c r="E62" i="11" s="1"/>
  <c r="K58" i="11"/>
  <c r="I58" i="11"/>
  <c r="G58" i="11"/>
  <c r="E58" i="11"/>
  <c r="K57" i="11"/>
  <c r="K62" i="11" s="1"/>
  <c r="I57" i="11"/>
  <c r="G57" i="11"/>
  <c r="E57" i="11"/>
  <c r="S52" i="11"/>
  <c r="K52" i="11"/>
  <c r="I52" i="11"/>
  <c r="I64" i="11" s="1"/>
  <c r="I66" i="11" s="1"/>
  <c r="G52" i="11"/>
  <c r="G64" i="11" s="1"/>
  <c r="G66" i="11" s="1"/>
  <c r="E52" i="11"/>
  <c r="I89" i="11" s="1"/>
  <c r="S51" i="11"/>
  <c r="E44" i="11"/>
  <c r="S39" i="11" s="1"/>
  <c r="K43" i="11"/>
  <c r="I43" i="11"/>
  <c r="G43" i="11"/>
  <c r="E43" i="11"/>
  <c r="T39" i="11"/>
  <c r="E85" i="12"/>
  <c r="E84" i="12"/>
  <c r="M89" i="12" s="1"/>
  <c r="E83" i="12"/>
  <c r="E82" i="12"/>
  <c r="M81" i="12"/>
  <c r="E81" i="12"/>
  <c r="M80" i="12"/>
  <c r="E80" i="12"/>
  <c r="M79" i="12"/>
  <c r="S59" i="12" s="1"/>
  <c r="K71" i="12"/>
  <c r="K70" i="12"/>
  <c r="I70" i="12"/>
  <c r="G70" i="12"/>
  <c r="E70" i="12"/>
  <c r="K69" i="12"/>
  <c r="I69" i="12"/>
  <c r="G69" i="12"/>
  <c r="E69" i="12"/>
  <c r="K68" i="12"/>
  <c r="I68" i="12"/>
  <c r="I71" i="12" s="1"/>
  <c r="G68" i="12"/>
  <c r="G71" i="12" s="1"/>
  <c r="E68" i="12"/>
  <c r="E71" i="12" s="1"/>
  <c r="K65" i="12"/>
  <c r="I65" i="12"/>
  <c r="G65" i="12"/>
  <c r="E65" i="12"/>
  <c r="K64" i="12"/>
  <c r="K66" i="12" s="1"/>
  <c r="E64" i="12"/>
  <c r="E66" i="12" s="1"/>
  <c r="K61" i="12"/>
  <c r="I61" i="12"/>
  <c r="G61" i="12"/>
  <c r="E61" i="12"/>
  <c r="K60" i="12"/>
  <c r="I60" i="12"/>
  <c r="G60" i="12"/>
  <c r="E60" i="12"/>
  <c r="E62" i="12" s="1"/>
  <c r="T59" i="12"/>
  <c r="K59" i="12"/>
  <c r="I59" i="12"/>
  <c r="G59" i="12"/>
  <c r="E59" i="12"/>
  <c r="K58" i="12"/>
  <c r="I58" i="12"/>
  <c r="G58" i="12"/>
  <c r="E58" i="12"/>
  <c r="K57" i="12"/>
  <c r="K62" i="12" s="1"/>
  <c r="I57" i="12"/>
  <c r="I62" i="12" s="1"/>
  <c r="G57" i="12"/>
  <c r="G62" i="12" s="1"/>
  <c r="E57" i="12"/>
  <c r="S52" i="12"/>
  <c r="K52" i="12"/>
  <c r="I52" i="12"/>
  <c r="I64" i="12" s="1"/>
  <c r="I66" i="12" s="1"/>
  <c r="G52" i="12"/>
  <c r="G64" i="12" s="1"/>
  <c r="G66" i="12" s="1"/>
  <c r="E52" i="12"/>
  <c r="I89" i="12" s="1"/>
  <c r="S51" i="12"/>
  <c r="E44" i="12"/>
  <c r="S39" i="12" s="1"/>
  <c r="K43" i="12"/>
  <c r="I43" i="12"/>
  <c r="G43" i="12"/>
  <c r="E43" i="12"/>
  <c r="T39" i="12"/>
  <c r="E85" i="13"/>
  <c r="E84" i="13"/>
  <c r="M89" i="13" s="1"/>
  <c r="E83" i="13"/>
  <c r="E82" i="13"/>
  <c r="M81" i="13"/>
  <c r="E81" i="13"/>
  <c r="M80" i="13"/>
  <c r="E80" i="13"/>
  <c r="M79" i="13"/>
  <c r="S59" i="13" s="1"/>
  <c r="K71" i="13"/>
  <c r="K70" i="13"/>
  <c r="I70" i="13"/>
  <c r="G70" i="13"/>
  <c r="E70" i="13"/>
  <c r="K69" i="13"/>
  <c r="I69" i="13"/>
  <c r="G69" i="13"/>
  <c r="E69" i="13"/>
  <c r="K68" i="13"/>
  <c r="I68" i="13"/>
  <c r="I71" i="13" s="1"/>
  <c r="G68" i="13"/>
  <c r="G71" i="13" s="1"/>
  <c r="E68" i="13"/>
  <c r="E71" i="13" s="1"/>
  <c r="K65" i="13"/>
  <c r="I65" i="13"/>
  <c r="G65" i="13"/>
  <c r="E65" i="13"/>
  <c r="K64" i="13"/>
  <c r="K66" i="13" s="1"/>
  <c r="K61" i="13"/>
  <c r="I61" i="13"/>
  <c r="G61" i="13"/>
  <c r="E61" i="13"/>
  <c r="K60" i="13"/>
  <c r="I60" i="13"/>
  <c r="G60" i="13"/>
  <c r="E60" i="13"/>
  <c r="T59" i="13"/>
  <c r="K59" i="13"/>
  <c r="I59" i="13"/>
  <c r="G59" i="13"/>
  <c r="E59" i="13"/>
  <c r="E62" i="13" s="1"/>
  <c r="K58" i="13"/>
  <c r="I58" i="13"/>
  <c r="G58" i="13"/>
  <c r="E58" i="13"/>
  <c r="K57" i="13"/>
  <c r="K62" i="13" s="1"/>
  <c r="I57" i="13"/>
  <c r="I62" i="13" s="1"/>
  <c r="G57" i="13"/>
  <c r="G62" i="13" s="1"/>
  <c r="E57" i="13"/>
  <c r="S52" i="13"/>
  <c r="K52" i="13"/>
  <c r="I52" i="13"/>
  <c r="I64" i="13" s="1"/>
  <c r="I66" i="13" s="1"/>
  <c r="G52" i="13"/>
  <c r="G64" i="13" s="1"/>
  <c r="G66" i="13" s="1"/>
  <c r="E52" i="13"/>
  <c r="I89" i="13" s="1"/>
  <c r="S51" i="13"/>
  <c r="T51" i="13" s="1"/>
  <c r="E44" i="13"/>
  <c r="S39" i="13" s="1"/>
  <c r="K43" i="13"/>
  <c r="I43" i="13"/>
  <c r="G43" i="13"/>
  <c r="E43" i="13"/>
  <c r="T39" i="13"/>
  <c r="E85" i="14"/>
  <c r="E84" i="14"/>
  <c r="M89" i="14" s="1"/>
  <c r="E83" i="14"/>
  <c r="E82" i="14"/>
  <c r="M81" i="14"/>
  <c r="E81" i="14"/>
  <c r="M80" i="14"/>
  <c r="E80" i="14" s="1"/>
  <c r="M79" i="14"/>
  <c r="S59" i="14" s="1"/>
  <c r="K71" i="14"/>
  <c r="K70" i="14"/>
  <c r="I70" i="14"/>
  <c r="G70" i="14"/>
  <c r="E70" i="14"/>
  <c r="K69" i="14"/>
  <c r="I69" i="14"/>
  <c r="G69" i="14"/>
  <c r="G71" i="14" s="1"/>
  <c r="E69" i="14"/>
  <c r="K68" i="14"/>
  <c r="I68" i="14"/>
  <c r="I71" i="14" s="1"/>
  <c r="G68" i="14"/>
  <c r="E68" i="14"/>
  <c r="E71" i="14" s="1"/>
  <c r="K65" i="14"/>
  <c r="I65" i="14"/>
  <c r="G65" i="14"/>
  <c r="E65" i="14"/>
  <c r="K64" i="14"/>
  <c r="K66" i="14" s="1"/>
  <c r="E64" i="14"/>
  <c r="E66" i="14" s="1"/>
  <c r="K61" i="14"/>
  <c r="I61" i="14"/>
  <c r="G61" i="14"/>
  <c r="E61" i="14"/>
  <c r="K60" i="14"/>
  <c r="I60" i="14"/>
  <c r="G60" i="14"/>
  <c r="E60" i="14"/>
  <c r="T59" i="14"/>
  <c r="K59" i="14"/>
  <c r="I59" i="14"/>
  <c r="G59" i="14"/>
  <c r="E59" i="14"/>
  <c r="E62" i="14" s="1"/>
  <c r="K58" i="14"/>
  <c r="I58" i="14"/>
  <c r="G58" i="14"/>
  <c r="E58" i="14"/>
  <c r="K57" i="14"/>
  <c r="K62" i="14" s="1"/>
  <c r="I57" i="14"/>
  <c r="I62" i="14" s="1"/>
  <c r="G57" i="14"/>
  <c r="G62" i="14" s="1"/>
  <c r="E57" i="14"/>
  <c r="S52" i="14"/>
  <c r="T52" i="14" s="1"/>
  <c r="K52" i="14"/>
  <c r="I52" i="14"/>
  <c r="I64" i="14" s="1"/>
  <c r="I66" i="14" s="1"/>
  <c r="G52" i="14"/>
  <c r="G64" i="14" s="1"/>
  <c r="G66" i="14" s="1"/>
  <c r="E52" i="14"/>
  <c r="I89" i="14" s="1"/>
  <c r="S51" i="14"/>
  <c r="T51" i="14" s="1"/>
  <c r="E44" i="14"/>
  <c r="K43" i="14"/>
  <c r="I43" i="14"/>
  <c r="G43" i="14"/>
  <c r="E43" i="14"/>
  <c r="T39" i="14"/>
  <c r="S39" i="14"/>
  <c r="E85" i="15"/>
  <c r="E84" i="15"/>
  <c r="M89" i="15" s="1"/>
  <c r="E83" i="15"/>
  <c r="E82" i="15"/>
  <c r="M81" i="15"/>
  <c r="E81" i="15" s="1"/>
  <c r="M80" i="15"/>
  <c r="E80" i="15"/>
  <c r="M79" i="15"/>
  <c r="S59" i="15" s="1"/>
  <c r="K71" i="15"/>
  <c r="K70" i="15"/>
  <c r="I70" i="15"/>
  <c r="G70" i="15"/>
  <c r="E70" i="15"/>
  <c r="K69" i="15"/>
  <c r="I69" i="15"/>
  <c r="G69" i="15"/>
  <c r="E69" i="15"/>
  <c r="K68" i="15"/>
  <c r="I68" i="15"/>
  <c r="I71" i="15" s="1"/>
  <c r="G68" i="15"/>
  <c r="G71" i="15" s="1"/>
  <c r="E68" i="15"/>
  <c r="E71" i="15" s="1"/>
  <c r="K65" i="15"/>
  <c r="I65" i="15"/>
  <c r="G65" i="15"/>
  <c r="E65" i="15"/>
  <c r="K64" i="15"/>
  <c r="K66" i="15" s="1"/>
  <c r="K61" i="15"/>
  <c r="I61" i="15"/>
  <c r="G61" i="15"/>
  <c r="E61" i="15"/>
  <c r="K60" i="15"/>
  <c r="I60" i="15"/>
  <c r="G60" i="15"/>
  <c r="E60" i="15"/>
  <c r="T59" i="15"/>
  <c r="K59" i="15"/>
  <c r="I59" i="15"/>
  <c r="G59" i="15"/>
  <c r="E59" i="15"/>
  <c r="E62" i="15" s="1"/>
  <c r="K58" i="15"/>
  <c r="I58" i="15"/>
  <c r="G58" i="15"/>
  <c r="E58" i="15"/>
  <c r="K57" i="15"/>
  <c r="K62" i="15" s="1"/>
  <c r="I57" i="15"/>
  <c r="I62" i="15" s="1"/>
  <c r="G57" i="15"/>
  <c r="G62" i="15" s="1"/>
  <c r="E57" i="15"/>
  <c r="S52" i="15"/>
  <c r="T52" i="15" s="1"/>
  <c r="K52" i="15"/>
  <c r="I52" i="15"/>
  <c r="I64" i="15" s="1"/>
  <c r="I66" i="15" s="1"/>
  <c r="G52" i="15"/>
  <c r="G64" i="15" s="1"/>
  <c r="G66" i="15" s="1"/>
  <c r="E52" i="15"/>
  <c r="I89" i="15" s="1"/>
  <c r="S51" i="15"/>
  <c r="E44" i="15"/>
  <c r="S39" i="15" s="1"/>
  <c r="K43" i="15"/>
  <c r="I43" i="15"/>
  <c r="G43" i="15"/>
  <c r="E43" i="15"/>
  <c r="T39" i="15"/>
  <c r="E85" i="16"/>
  <c r="E84" i="16"/>
  <c r="M89" i="16" s="1"/>
  <c r="E83" i="16"/>
  <c r="E82" i="16"/>
  <c r="M81" i="16"/>
  <c r="E81" i="16"/>
  <c r="M80" i="16"/>
  <c r="E80" i="16"/>
  <c r="M79" i="16"/>
  <c r="S59" i="16" s="1"/>
  <c r="K71" i="16"/>
  <c r="K70" i="16"/>
  <c r="I70" i="16"/>
  <c r="G70" i="16"/>
  <c r="E70" i="16"/>
  <c r="K69" i="16"/>
  <c r="I69" i="16"/>
  <c r="G69" i="16"/>
  <c r="E69" i="16"/>
  <c r="K68" i="16"/>
  <c r="I68" i="16"/>
  <c r="I71" i="16" s="1"/>
  <c r="G68" i="16"/>
  <c r="G71" i="16" s="1"/>
  <c r="E68" i="16"/>
  <c r="E71" i="16" s="1"/>
  <c r="K65" i="16"/>
  <c r="I65" i="16"/>
  <c r="G65" i="16"/>
  <c r="E65" i="16"/>
  <c r="K64" i="16"/>
  <c r="K66" i="16" s="1"/>
  <c r="K61" i="16"/>
  <c r="I61" i="16"/>
  <c r="G61" i="16"/>
  <c r="E61" i="16"/>
  <c r="K60" i="16"/>
  <c r="I60" i="16"/>
  <c r="G60" i="16"/>
  <c r="E60" i="16"/>
  <c r="E62" i="16" s="1"/>
  <c r="T59" i="16"/>
  <c r="K59" i="16"/>
  <c r="I59" i="16"/>
  <c r="G59" i="16"/>
  <c r="E59" i="16"/>
  <c r="K58" i="16"/>
  <c r="I58" i="16"/>
  <c r="G58" i="16"/>
  <c r="E58" i="16"/>
  <c r="K57" i="16"/>
  <c r="K62" i="16" s="1"/>
  <c r="I57" i="16"/>
  <c r="I62" i="16" s="1"/>
  <c r="G57" i="16"/>
  <c r="G62" i="16" s="1"/>
  <c r="E57" i="16"/>
  <c r="S52" i="16"/>
  <c r="T52" i="16" s="1"/>
  <c r="K52" i="16"/>
  <c r="I52" i="16"/>
  <c r="I64" i="16" s="1"/>
  <c r="I66" i="16" s="1"/>
  <c r="G52" i="16"/>
  <c r="G64" i="16" s="1"/>
  <c r="G66" i="16" s="1"/>
  <c r="E52" i="16"/>
  <c r="I89" i="16" s="1"/>
  <c r="S51" i="16"/>
  <c r="S54" i="16" s="1"/>
  <c r="S57" i="16" s="1"/>
  <c r="S58" i="16" s="1"/>
  <c r="E44" i="16"/>
  <c r="K43" i="16"/>
  <c r="I43" i="16"/>
  <c r="G43" i="16"/>
  <c r="E43" i="16"/>
  <c r="T39" i="16"/>
  <c r="S39" i="16"/>
  <c r="T51" i="16" s="1"/>
  <c r="T59" i="17"/>
  <c r="S59" i="17"/>
  <c r="S54" i="17"/>
  <c r="S57" i="17" s="1"/>
  <c r="S58" i="17" s="1"/>
  <c r="S52" i="17"/>
  <c r="T52" i="17" s="1"/>
  <c r="S51" i="17"/>
  <c r="T51" i="17" s="1"/>
  <c r="T39" i="17"/>
  <c r="S39" i="17"/>
  <c r="T52" i="1" l="1"/>
  <c r="T51" i="1"/>
  <c r="E72" i="1"/>
  <c r="E75" i="1" s="1"/>
  <c r="K72" i="1"/>
  <c r="K75" i="1" s="1"/>
  <c r="I72" i="1"/>
  <c r="I75" i="1" s="1"/>
  <c r="G72" i="1"/>
  <c r="G75" i="1" s="1"/>
  <c r="S54" i="1"/>
  <c r="S57" i="1" s="1"/>
  <c r="S58" i="1" s="1"/>
  <c r="E64" i="1"/>
  <c r="E66" i="1" s="1"/>
  <c r="T52" i="9"/>
  <c r="E72" i="9"/>
  <c r="E75" i="9" s="1"/>
  <c r="T51" i="9"/>
  <c r="K72" i="9"/>
  <c r="K75" i="9" s="1"/>
  <c r="G72" i="9"/>
  <c r="G75" i="9" s="1"/>
  <c r="I72" i="9"/>
  <c r="I75" i="9" s="1"/>
  <c r="S54" i="9"/>
  <c r="S57" i="9" s="1"/>
  <c r="S58" i="9" s="1"/>
  <c r="E64" i="9"/>
  <c r="E66" i="9" s="1"/>
  <c r="E72" i="10"/>
  <c r="E75" i="10" s="1"/>
  <c r="T51" i="10"/>
  <c r="K72" i="10"/>
  <c r="K75" i="10" s="1"/>
  <c r="S58" i="10"/>
  <c r="G72" i="10"/>
  <c r="G75" i="10" s="1"/>
  <c r="I72" i="10"/>
  <c r="I75" i="10" s="1"/>
  <c r="S54" i="10"/>
  <c r="S57" i="10" s="1"/>
  <c r="E64" i="10"/>
  <c r="E66" i="10" s="1"/>
  <c r="T51" i="11"/>
  <c r="G72" i="11"/>
  <c r="G75" i="11" s="1"/>
  <c r="I72" i="11"/>
  <c r="I75" i="11" s="1"/>
  <c r="T52" i="11"/>
  <c r="K64" i="11"/>
  <c r="K66" i="11" s="1"/>
  <c r="K72" i="11" s="1"/>
  <c r="K75" i="11" s="1"/>
  <c r="S58" i="11"/>
  <c r="S54" i="11"/>
  <c r="S57" i="11" s="1"/>
  <c r="E64" i="11"/>
  <c r="E66" i="11" s="1"/>
  <c r="E72" i="11" s="1"/>
  <c r="E75" i="11" s="1"/>
  <c r="E77" i="11" s="1"/>
  <c r="T51" i="12"/>
  <c r="E72" i="12"/>
  <c r="E75" i="12" s="1"/>
  <c r="K72" i="12"/>
  <c r="K75" i="12" s="1"/>
  <c r="T52" i="12"/>
  <c r="G72" i="12"/>
  <c r="G75" i="12" s="1"/>
  <c r="I72" i="12"/>
  <c r="I75" i="12" s="1"/>
  <c r="S54" i="12"/>
  <c r="S57" i="12" s="1"/>
  <c r="S58" i="12" s="1"/>
  <c r="K72" i="13"/>
  <c r="K75" i="13" s="1"/>
  <c r="T52" i="13"/>
  <c r="S58" i="13"/>
  <c r="G72" i="13"/>
  <c r="G75" i="13" s="1"/>
  <c r="I72" i="13"/>
  <c r="I75" i="13" s="1"/>
  <c r="S54" i="13"/>
  <c r="S57" i="13" s="1"/>
  <c r="E64" i="13"/>
  <c r="E66" i="13" s="1"/>
  <c r="T54" i="14"/>
  <c r="T57" i="14" s="1"/>
  <c r="E79" i="14"/>
  <c r="K89" i="14"/>
  <c r="E72" i="14"/>
  <c r="E75" i="14" s="1"/>
  <c r="K72" i="14"/>
  <c r="K75" i="14" s="1"/>
  <c r="T58" i="14"/>
  <c r="G72" i="14"/>
  <c r="G75" i="14" s="1"/>
  <c r="S54" i="14"/>
  <c r="S57" i="14" s="1"/>
  <c r="S58" i="14" s="1"/>
  <c r="I72" i="14"/>
  <c r="I75" i="14" s="1"/>
  <c r="T51" i="15"/>
  <c r="K72" i="15"/>
  <c r="K75" i="15" s="1"/>
  <c r="I72" i="15"/>
  <c r="I75" i="15" s="1"/>
  <c r="S54" i="15"/>
  <c r="S57" i="15" s="1"/>
  <c r="S58" i="15" s="1"/>
  <c r="E64" i="15"/>
  <c r="E66" i="15" s="1"/>
  <c r="G72" i="15"/>
  <c r="G75" i="15" s="1"/>
  <c r="T54" i="16"/>
  <c r="T57" i="16" s="1"/>
  <c r="E79" i="16"/>
  <c r="K72" i="16"/>
  <c r="K75" i="16" s="1"/>
  <c r="K89" i="16"/>
  <c r="E72" i="16"/>
  <c r="E75" i="16" s="1"/>
  <c r="T58" i="16"/>
  <c r="G72" i="16"/>
  <c r="G75" i="16" s="1"/>
  <c r="I72" i="16"/>
  <c r="I75" i="16" s="1"/>
  <c r="E64" i="16"/>
  <c r="E66" i="16" s="1"/>
  <c r="T54" i="17"/>
  <c r="T57" i="17" s="1"/>
  <c r="T58" i="17"/>
  <c r="K61" i="17"/>
  <c r="I61" i="17"/>
  <c r="G61" i="17"/>
  <c r="E61" i="17"/>
  <c r="K60" i="17"/>
  <c r="I60" i="17"/>
  <c r="G60" i="17"/>
  <c r="E60" i="17"/>
  <c r="K59" i="17"/>
  <c r="I59" i="17"/>
  <c r="G59" i="17"/>
  <c r="E59" i="17"/>
  <c r="K58" i="17"/>
  <c r="I58" i="17"/>
  <c r="G58" i="17"/>
  <c r="E58" i="17"/>
  <c r="K57" i="17"/>
  <c r="I57" i="17"/>
  <c r="G57" i="17"/>
  <c r="E57" i="17"/>
  <c r="E77" i="1" l="1"/>
  <c r="T54" i="1"/>
  <c r="T57" i="1" s="1"/>
  <c r="E79" i="1"/>
  <c r="K89" i="1" s="1"/>
  <c r="T58" i="1"/>
  <c r="T54" i="9"/>
  <c r="T57" i="9" s="1"/>
  <c r="E79" i="9"/>
  <c r="K89" i="9" s="1"/>
  <c r="E77" i="9"/>
  <c r="E89" i="9" s="1"/>
  <c r="T58" i="9"/>
  <c r="K89" i="10"/>
  <c r="T54" i="10"/>
  <c r="T57" i="10" s="1"/>
  <c r="T58" i="10" s="1"/>
  <c r="E79" i="10"/>
  <c r="E77" i="10"/>
  <c r="E89" i="10" s="1"/>
  <c r="E79" i="11"/>
  <c r="E89" i="11" s="1"/>
  <c r="T54" i="11"/>
  <c r="T57" i="11" s="1"/>
  <c r="T58" i="11" s="1"/>
  <c r="E77" i="12"/>
  <c r="T54" i="12"/>
  <c r="T57" i="12" s="1"/>
  <c r="T58" i="12" s="1"/>
  <c r="E79" i="12"/>
  <c r="K89" i="12" s="1"/>
  <c r="K89" i="13"/>
  <c r="E79" i="13"/>
  <c r="T54" i="13"/>
  <c r="T57" i="13" s="1"/>
  <c r="T58" i="13" s="1"/>
  <c r="E72" i="13"/>
  <c r="E75" i="13" s="1"/>
  <c r="E77" i="13" s="1"/>
  <c r="E89" i="13" s="1"/>
  <c r="E77" i="14"/>
  <c r="E89" i="14" s="1"/>
  <c r="T54" i="15"/>
  <c r="T57" i="15" s="1"/>
  <c r="T58" i="15" s="1"/>
  <c r="E79" i="15"/>
  <c r="K89" i="15" s="1"/>
  <c r="E72" i="15"/>
  <c r="E75" i="15" s="1"/>
  <c r="E77" i="15" s="1"/>
  <c r="E89" i="15" s="1"/>
  <c r="E77" i="16"/>
  <c r="E89" i="16" s="1"/>
  <c r="E89" i="1" l="1"/>
  <c r="K89" i="11"/>
  <c r="E89" i="12"/>
  <c r="E85" i="17"/>
  <c r="E84" i="17"/>
  <c r="M89" i="17" s="1"/>
  <c r="E83" i="17"/>
  <c r="E82" i="17"/>
  <c r="M81" i="17"/>
  <c r="E81" i="17" s="1"/>
  <c r="M80" i="17"/>
  <c r="E80" i="17" s="1"/>
  <c r="M79" i="17"/>
  <c r="K70" i="17"/>
  <c r="I70" i="17"/>
  <c r="G70" i="17"/>
  <c r="E70" i="17"/>
  <c r="K69" i="17"/>
  <c r="K71" i="17" s="1"/>
  <c r="I69" i="17"/>
  <c r="G69" i="17"/>
  <c r="E69" i="17"/>
  <c r="E71" i="17" s="1"/>
  <c r="K68" i="17"/>
  <c r="I68" i="17"/>
  <c r="I71" i="17" s="1"/>
  <c r="G68" i="17"/>
  <c r="G71" i="17" s="1"/>
  <c r="E68" i="17"/>
  <c r="K65" i="17"/>
  <c r="I65" i="17"/>
  <c r="G65" i="17"/>
  <c r="E65" i="17"/>
  <c r="K64" i="17"/>
  <c r="K66" i="17" s="1"/>
  <c r="E64" i="17"/>
  <c r="E66" i="17" s="1"/>
  <c r="E62" i="17"/>
  <c r="K62" i="17"/>
  <c r="I62" i="17"/>
  <c r="G62" i="17"/>
  <c r="K52" i="17"/>
  <c r="K72" i="17" s="1"/>
  <c r="K75" i="17" s="1"/>
  <c r="I52" i="17"/>
  <c r="I64" i="17" s="1"/>
  <c r="I66" i="17" s="1"/>
  <c r="G52" i="17"/>
  <c r="G64" i="17" s="1"/>
  <c r="G66" i="17" s="1"/>
  <c r="E52" i="17"/>
  <c r="E44" i="17"/>
  <c r="K43" i="17"/>
  <c r="I43" i="17"/>
  <c r="G43" i="17"/>
  <c r="E43" i="17"/>
  <c r="E79" i="17" l="1"/>
  <c r="K89" i="17" s="1"/>
  <c r="E72" i="17"/>
  <c r="E75" i="17" s="1"/>
  <c r="G72" i="17"/>
  <c r="G75" i="17" s="1"/>
  <c r="I72" i="17"/>
  <c r="I75" i="17" s="1"/>
  <c r="I89" i="17"/>
  <c r="E77" i="17" l="1"/>
  <c r="E89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0D1DAD14-2BBA-49D3-B425-35F303EACF6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1E56190F-545E-4FBC-B28F-3132FCE3CD9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41" authorId="0" shapeId="0" xr:uid="{6B7FF7C6-E09C-448C-8C77-3CE0D947CC7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ggf. überschreiben</t>
        </r>
      </text>
    </comment>
    <comment ref="E42" authorId="0" shapeId="0" xr:uid="{0EBBDA2E-C047-4670-8D4B-4D1475AD697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bitte ggf. überschreiben</t>
        </r>
      </text>
    </comment>
    <comment ref="E48" authorId="0" shapeId="0" xr:uid="{50E35AD1-B33F-4D1E-A194-A24A62A08EB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E42 multiplizieren.</t>
        </r>
      </text>
    </comment>
    <comment ref="G48" authorId="0" shapeId="0" xr:uid="{943844EE-225F-49F8-864B-4827E68584D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G42 multiplizieren.</t>
        </r>
      </text>
    </comment>
    <comment ref="I48" authorId="0" shapeId="0" xr:uid="{6DFDFA6F-937B-4DD1-B8DD-64EA2CC73D0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I42 multiplizieren.</t>
        </r>
      </text>
    </comment>
    <comment ref="K48" authorId="0" shapeId="0" xr:uid="{1A6B8140-11F0-4618-ADCC-1FB75C41592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K42 multiplizieren.</t>
        </r>
      </text>
    </comment>
    <comment ref="B49" authorId="0" shapeId="0" xr:uid="{EA733545-6C61-4D5F-9BE1-D7098F665BC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Text bei Bedarf überschreiben</t>
        </r>
      </text>
    </comment>
    <comment ref="E49" authorId="0" shapeId="0" xr:uid="{DF369B4F-DDFD-4749-BC91-342C8897811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E42 multiplizieren und mit Rechtsgrundlage nachweisen.</t>
        </r>
      </text>
    </comment>
    <comment ref="G49" authorId="0" shapeId="0" xr:uid="{C70D59B5-CF87-4A4F-B234-326F2B54683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G42 multiplizieren und mit Rechtsgrundlage nachweisen.</t>
        </r>
      </text>
    </comment>
    <comment ref="I49" authorId="0" shapeId="0" xr:uid="{F91D3765-B0D9-41E7-955A-4AC6F8E6EC7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I42 multiplizieren und mit Rechtsgrundlage nachweisen.</t>
        </r>
      </text>
    </comment>
    <comment ref="K49" authorId="0" shapeId="0" xr:uid="{47DA6001-32BF-4B1E-AB6B-EBF13026770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K42 multiplizieren und mit Rechtsgrundlage nachweisen.</t>
        </r>
      </text>
    </comment>
    <comment ref="B50" authorId="0" shapeId="0" xr:uid="{0C890A98-87E3-4994-93C1-08703613B7E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0" authorId="0" shapeId="0" xr:uid="{20CD82DB-B234-49DE-AFE5-1A2C4EDDAA4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0" authorId="0" shapeId="0" xr:uid="{553A25E0-759A-495B-8FB4-9B274267DE6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G42 multiplizieren.</t>
        </r>
      </text>
    </comment>
    <comment ref="I50" authorId="0" shapeId="0" xr:uid="{8FFD5058-EA51-4CCB-A5A4-03FB1DBEDBC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0" authorId="0" shapeId="0" xr:uid="{070A4948-4BBF-464B-BB55-1A458829B80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B51" authorId="0" shapeId="0" xr:uid="{B9CCD032-23DB-4067-B825-784A3A0B25E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1" authorId="0" shapeId="0" xr:uid="{A116BC8D-583D-4B19-8524-25617A0E88E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1" authorId="0" shapeId="0" xr:uid="{15D52D0D-D69D-4313-B85B-428E5C56537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I51" authorId="0" shapeId="0" xr:uid="{1E668A4C-42CD-4D27-96C9-874C03B4B97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1" authorId="0" shapeId="0" xr:uid="{72A4560E-DAFB-47EE-A3D0-6BA511451AE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E74" authorId="0" shapeId="0" xr:uid="{75219CE7-8A11-4772-A306-FB80C150E77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74" authorId="0" shapeId="0" xr:uid="{8ACDE85E-3C5C-4ACC-8F32-4392C7BD799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74" authorId="0" shapeId="0" xr:uid="{C522CEEE-1AAA-4334-8BDD-E125198DE6C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74" authorId="0" shapeId="0" xr:uid="{18225837-4CFD-4019-9800-E1D58E9D11B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CB5F7DE7-CBA8-4C29-8C92-6858FBFE61B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5761AC2A-C4F8-404D-A7B8-E082526AB3E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41" authorId="0" shapeId="0" xr:uid="{368A0B7A-EBA0-46B9-B2E4-5FBC4A672E5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ggf. überschreiben</t>
        </r>
      </text>
    </comment>
    <comment ref="E42" authorId="0" shapeId="0" xr:uid="{71E97765-A01F-48D5-AC78-688F1622B50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bitte ggf. überschreiben</t>
        </r>
      </text>
    </comment>
    <comment ref="E48" authorId="0" shapeId="0" xr:uid="{511B2C38-9884-4E68-A933-8ADFA0CE2A1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E42 multiplizieren.</t>
        </r>
      </text>
    </comment>
    <comment ref="G48" authorId="0" shapeId="0" xr:uid="{AA6157C0-49CA-49DC-B72E-A1AE4D49015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G42 multiplizieren.</t>
        </r>
      </text>
    </comment>
    <comment ref="I48" authorId="0" shapeId="0" xr:uid="{5EEEC50F-6C1C-4936-8978-48577B40131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I42 multiplizieren.</t>
        </r>
      </text>
    </comment>
    <comment ref="K48" authorId="0" shapeId="0" xr:uid="{1E964AD5-EAFE-4FAE-B1D3-714DF6B3812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K42 multiplizieren.</t>
        </r>
      </text>
    </comment>
    <comment ref="B49" authorId="0" shapeId="0" xr:uid="{1AEB38DA-9405-4033-AB3B-E42E9C5A12B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Text bei Bedarf überschreiben</t>
        </r>
      </text>
    </comment>
    <comment ref="E49" authorId="0" shapeId="0" xr:uid="{2178E65A-0B58-4301-99B7-236FCEA055A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E42 multiplizieren und mit Rechtsgrundlage nachweisen.</t>
        </r>
      </text>
    </comment>
    <comment ref="G49" authorId="0" shapeId="0" xr:uid="{E66C664B-9B29-4250-B6E4-C7D82B756B7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G42 multiplizieren und mit Rechtsgrundlage nachweisen.</t>
        </r>
      </text>
    </comment>
    <comment ref="I49" authorId="0" shapeId="0" xr:uid="{935253E1-17A6-48F2-83D9-3E18972E769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I42 multiplizieren und mit Rechtsgrundlage nachweisen.</t>
        </r>
      </text>
    </comment>
    <comment ref="K49" authorId="0" shapeId="0" xr:uid="{5D98F924-CADA-4861-B45F-6FCC36E28F3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K42 multiplizieren und mit Rechtsgrundlage nachweisen.</t>
        </r>
      </text>
    </comment>
    <comment ref="B50" authorId="0" shapeId="0" xr:uid="{43E35B2F-007D-4587-96F9-7AC636019D8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0" authorId="0" shapeId="0" xr:uid="{A2688578-A31E-446B-A35F-63EFBDAADF5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0" authorId="0" shapeId="0" xr:uid="{10C76836-A5F3-4074-9338-07D633E1EC4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G42 multiplizieren.</t>
        </r>
      </text>
    </comment>
    <comment ref="I50" authorId="0" shapeId="0" xr:uid="{85E5CC56-DA9B-42FC-9A94-F8A40CFA681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0" authorId="0" shapeId="0" xr:uid="{F752C0A0-3E45-42A1-B636-4202368E62B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B51" authorId="0" shapeId="0" xr:uid="{12B2EA26-FFE9-480C-9923-D3264606DF9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1" authorId="0" shapeId="0" xr:uid="{62D44572-3675-4697-88C1-45DFA1A0323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1" authorId="0" shapeId="0" xr:uid="{B766578F-0FB9-4FA4-AB47-766A53BA1B5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I51" authorId="0" shapeId="0" xr:uid="{E78CBBFB-C944-4E34-92D0-3319C1CE6E9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1" authorId="0" shapeId="0" xr:uid="{B2CCD846-38DF-4716-B516-26589B9F8B0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E74" authorId="0" shapeId="0" xr:uid="{A7347CE3-8967-4FC7-B37A-F9CB95069A8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74" authorId="0" shapeId="0" xr:uid="{4CFC3A9E-1AA6-49B6-94B7-02247689CD1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74" authorId="0" shapeId="0" xr:uid="{E372EA7C-BBF7-4639-A07B-081459CA728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74" authorId="0" shapeId="0" xr:uid="{C41721EB-2AC8-4356-BE73-DC3FB5EB08F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8AA396AB-903B-4A43-8F0A-8E3B7D5DC1D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126FE11A-5D38-4F43-ACF3-4A4EB392DA7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41" authorId="0" shapeId="0" xr:uid="{787BFB4E-3053-4202-9B4E-B394AD4FD27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ggf. überschreiben</t>
        </r>
      </text>
    </comment>
    <comment ref="E42" authorId="0" shapeId="0" xr:uid="{A679426C-9DED-4182-B059-BFAB892816A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bitte ggf. überschreiben</t>
        </r>
      </text>
    </comment>
    <comment ref="E48" authorId="0" shapeId="0" xr:uid="{3E78CA2C-3BCD-4C32-93B6-AA6AE2EA5DA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E42 multiplizieren.</t>
        </r>
      </text>
    </comment>
    <comment ref="G48" authorId="0" shapeId="0" xr:uid="{81B3869B-6E10-4FA7-AA47-C03380DC842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G42 multiplizieren.</t>
        </r>
      </text>
    </comment>
    <comment ref="I48" authorId="0" shapeId="0" xr:uid="{E185D45A-9AB6-4C2D-A78A-8B88E816841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I42 multiplizieren.</t>
        </r>
      </text>
    </comment>
    <comment ref="K48" authorId="0" shapeId="0" xr:uid="{C0210A9A-98BE-4438-BBB1-B720E807343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K42 multiplizieren.</t>
        </r>
      </text>
    </comment>
    <comment ref="B49" authorId="0" shapeId="0" xr:uid="{43419B55-8FC8-4EC6-BA3A-7CCEE0BFC07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Text bei Bedarf überschreiben</t>
        </r>
      </text>
    </comment>
    <comment ref="E49" authorId="0" shapeId="0" xr:uid="{B8ED29F1-9D6E-418F-A4DC-1FE2F021F0F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E42 multiplizieren und mit Rechtsgrundlage nachweisen.</t>
        </r>
      </text>
    </comment>
    <comment ref="G49" authorId="0" shapeId="0" xr:uid="{E44927C5-476E-49EE-A690-31C4457C0E8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G42 multiplizieren und mit Rechtsgrundlage nachweisen.</t>
        </r>
      </text>
    </comment>
    <comment ref="I49" authorId="0" shapeId="0" xr:uid="{6FA505DE-65A2-4CA8-9DC8-E30BB9A5ECA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I42 multiplizieren und mit Rechtsgrundlage nachweisen.</t>
        </r>
      </text>
    </comment>
    <comment ref="K49" authorId="0" shapeId="0" xr:uid="{03A172F3-3C4B-4814-A991-E7F7363A0B0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K42 multiplizieren und mit Rechtsgrundlage nachweisen.</t>
        </r>
      </text>
    </comment>
    <comment ref="B50" authorId="0" shapeId="0" xr:uid="{FB8903E1-8471-4187-AC94-EC00A8D05B1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0" authorId="0" shapeId="0" xr:uid="{A65CEEF2-3A90-49EB-8445-4E1D90BB45F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0" authorId="0" shapeId="0" xr:uid="{098D10D8-485F-4E0B-96EC-0CCFAA83EA7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G42 multiplizieren.</t>
        </r>
      </text>
    </comment>
    <comment ref="I50" authorId="0" shapeId="0" xr:uid="{09349254-6E81-42DF-AF69-908C155E390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0" authorId="0" shapeId="0" xr:uid="{384E08A0-A294-4E64-840B-80D19FF6D83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B51" authorId="0" shapeId="0" xr:uid="{556C8A79-4D38-4C28-A25D-5B6E7B3E4B7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1" authorId="0" shapeId="0" xr:uid="{ECF35733-7895-4E6F-823F-03E3CA5A23C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1" authorId="0" shapeId="0" xr:uid="{5F9752FF-2385-4761-AB8C-23ED80CAFBF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I51" authorId="0" shapeId="0" xr:uid="{46102307-0BCC-4309-92AC-3A84A1AE89D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1" authorId="0" shapeId="0" xr:uid="{9A0C2DA4-A7A3-4D35-A7F6-E042A5B79B9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E74" authorId="0" shapeId="0" xr:uid="{FC76BE8C-77A7-4654-BD2A-9BF8811AF2B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74" authorId="0" shapeId="0" xr:uid="{F9F2A592-AA6F-4695-B6BB-06547D3DBBD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74" authorId="0" shapeId="0" xr:uid="{E5131876-41F0-4B70-A135-59A55978AA5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74" authorId="0" shapeId="0" xr:uid="{6CEEF4DD-910D-4D5A-9C74-D2C8AD20D45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3581FCBC-0C4A-4217-BF83-0F491031AE8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78307B62-94ED-44E4-A711-BE6D0A1BC4A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41" authorId="0" shapeId="0" xr:uid="{D169CA45-645F-4946-A7C1-449252E7B92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ggf. überschreiben</t>
        </r>
      </text>
    </comment>
    <comment ref="E42" authorId="0" shapeId="0" xr:uid="{F89F90AB-4ACC-479A-8253-B7F2BF98826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bitte ggf. überschreiben</t>
        </r>
      </text>
    </comment>
    <comment ref="E48" authorId="0" shapeId="0" xr:uid="{95A1CDEA-8303-4620-A9CF-4DA7453752A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E42 multiplizieren.</t>
        </r>
      </text>
    </comment>
    <comment ref="G48" authorId="0" shapeId="0" xr:uid="{83205447-7DED-434C-BAE1-578108B3714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G42 multiplizieren.</t>
        </r>
      </text>
    </comment>
    <comment ref="I48" authorId="0" shapeId="0" xr:uid="{CFC78192-3875-4AB2-8824-37F9DD927D7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I42 multiplizieren.</t>
        </r>
      </text>
    </comment>
    <comment ref="K48" authorId="0" shapeId="0" xr:uid="{5C806470-68E0-4115-A3C0-86EE194F65B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K42 multiplizieren.</t>
        </r>
      </text>
    </comment>
    <comment ref="B49" authorId="0" shapeId="0" xr:uid="{5B35ECD9-8463-4E1D-A599-2E9D91B1673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Text bei Bedarf überschreiben</t>
        </r>
      </text>
    </comment>
    <comment ref="E49" authorId="0" shapeId="0" xr:uid="{BC0308A1-A3C1-4CF4-B54E-1B0DB2C58B5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E42 multiplizieren und mit Rechtsgrundlage nachweisen.</t>
        </r>
      </text>
    </comment>
    <comment ref="G49" authorId="0" shapeId="0" xr:uid="{DCF9924A-9B87-4940-BD50-943CD62979B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G42 multiplizieren und mit Rechtsgrundlage nachweisen.</t>
        </r>
      </text>
    </comment>
    <comment ref="I49" authorId="0" shapeId="0" xr:uid="{D4C54599-992C-4CBD-8118-72586ECA19B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I42 multiplizieren und mit Rechtsgrundlage nachweisen.</t>
        </r>
      </text>
    </comment>
    <comment ref="K49" authorId="0" shapeId="0" xr:uid="{60A3DDF6-6F50-4A30-AE2D-28689CA571B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K42 multiplizieren und mit Rechtsgrundlage nachweisen.</t>
        </r>
      </text>
    </comment>
    <comment ref="B50" authorId="0" shapeId="0" xr:uid="{47F842D4-AE3A-4740-8D5C-2092AE2210B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0" authorId="0" shapeId="0" xr:uid="{2B0777E4-59B9-474B-987C-3B26CCF47CB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0" authorId="0" shapeId="0" xr:uid="{6AEE031C-22B9-4ED9-A99A-A55C84E14FE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G42 multiplizieren.</t>
        </r>
      </text>
    </comment>
    <comment ref="I50" authorId="0" shapeId="0" xr:uid="{DA43885E-ED8F-4EB3-87F0-E36F10C0692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0" authorId="0" shapeId="0" xr:uid="{D5882476-1FAD-4A6A-91ED-4ED003E377F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B51" authorId="0" shapeId="0" xr:uid="{C683D332-8695-42AA-AAF8-51369A602A4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1" authorId="0" shapeId="0" xr:uid="{7F099D68-970E-4F5A-96F7-D37B2028476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1" authorId="0" shapeId="0" xr:uid="{11083917-EF9D-4987-BC16-2EC1D9765C5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I51" authorId="0" shapeId="0" xr:uid="{56531984-B14F-4DF5-8090-879E6B091C6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1" authorId="0" shapeId="0" xr:uid="{6143EABE-D8E2-4432-A495-C1223A010F3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E74" authorId="0" shapeId="0" xr:uid="{189624D3-6968-45A2-874F-10B8A53A70F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74" authorId="0" shapeId="0" xr:uid="{DB95AB83-01D6-4ACC-82ED-8130B102FA8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74" authorId="0" shapeId="0" xr:uid="{3F8D2A16-6FE6-4BEF-B513-021D3B17754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74" authorId="0" shapeId="0" xr:uid="{DCE75615-8C43-45BB-8EBA-BFB45575DE3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4204CF48-6E83-49D7-910B-60DAF2784F9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F7AB4182-D76C-4699-BB50-53F1C8B1BE7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41" authorId="0" shapeId="0" xr:uid="{A799155F-F5C6-4938-893E-EEF06259E87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ggf. überschreiben</t>
        </r>
      </text>
    </comment>
    <comment ref="E42" authorId="0" shapeId="0" xr:uid="{A2EAE391-9061-4A56-B387-A91E9E560BE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bitte ggf. überschreiben</t>
        </r>
      </text>
    </comment>
    <comment ref="E48" authorId="0" shapeId="0" xr:uid="{46AB29B8-F636-4BBD-9BEB-607F55CA7AF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E42 multiplizieren.</t>
        </r>
      </text>
    </comment>
    <comment ref="G48" authorId="0" shapeId="0" xr:uid="{7611614F-76FB-43CB-8808-566ED4987AF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G42 multiplizieren.</t>
        </r>
      </text>
    </comment>
    <comment ref="I48" authorId="0" shapeId="0" xr:uid="{CB945942-9F67-46F0-9BB0-C85AB9F4A5A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I42 multiplizieren.</t>
        </r>
      </text>
    </comment>
    <comment ref="K48" authorId="0" shapeId="0" xr:uid="{8CCE7CBE-A483-4D5A-9517-6E3271D7EED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K42 multiplizieren.</t>
        </r>
      </text>
    </comment>
    <comment ref="B49" authorId="0" shapeId="0" xr:uid="{969E0F20-4438-4CE2-AF74-1299A11F65A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Text bei Bedarf überschreiben</t>
        </r>
      </text>
    </comment>
    <comment ref="E49" authorId="0" shapeId="0" xr:uid="{DD223CA0-6523-4BE1-AF27-2824A08F639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E42 multiplizieren und mit Rechtsgrundlage nachweisen.</t>
        </r>
      </text>
    </comment>
    <comment ref="G49" authorId="0" shapeId="0" xr:uid="{3B478DA6-DD20-445E-B654-F123AFD2F36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G42 multiplizieren und mit Rechtsgrundlage nachweisen.</t>
        </r>
      </text>
    </comment>
    <comment ref="I49" authorId="0" shapeId="0" xr:uid="{99CC1DB9-0BC6-44C5-A8AF-2F3462BDA7D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I42 multiplizieren und mit Rechtsgrundlage nachweisen.</t>
        </r>
      </text>
    </comment>
    <comment ref="K49" authorId="0" shapeId="0" xr:uid="{AFDAA46F-CBB6-45FD-83BF-38FA6408FE7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K42 multiplizieren und mit Rechtsgrundlage nachweisen.</t>
        </r>
      </text>
    </comment>
    <comment ref="B50" authorId="0" shapeId="0" xr:uid="{0BD7CF4B-5C80-478D-8959-71FE6C04162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0" authorId="0" shapeId="0" xr:uid="{BC809189-3BA6-4C7F-8BF0-CC17C6885DC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0" authorId="0" shapeId="0" xr:uid="{A562B718-6DDE-404A-9F35-35D7C1FA429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G42 multiplizieren.</t>
        </r>
      </text>
    </comment>
    <comment ref="I50" authorId="0" shapeId="0" xr:uid="{DEC8767E-A79D-433F-B517-DA0295FCCB7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0" authorId="0" shapeId="0" xr:uid="{B8983349-1D72-4D40-B934-ADD93A40689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B51" authorId="0" shapeId="0" xr:uid="{0BA6AB31-24A1-4B0B-8AE7-297F1A33571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1" authorId="0" shapeId="0" xr:uid="{072D8CEC-B4D7-435C-A325-AC6B537F501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1" authorId="0" shapeId="0" xr:uid="{645489CD-8882-4DEE-A1CA-AC9B4DA4C85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I51" authorId="0" shapeId="0" xr:uid="{649EAAE9-24D9-4D56-9DB3-CDFD58508AF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1" authorId="0" shapeId="0" xr:uid="{DE8D651D-F3E4-4F15-A805-5E7437FE7BB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E74" authorId="0" shapeId="0" xr:uid="{47643F88-87F6-4AA9-B76F-561928BA50E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74" authorId="0" shapeId="0" xr:uid="{CACD60C5-DBC8-48AF-A44A-DF300C23FC1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74" authorId="0" shapeId="0" xr:uid="{A49E8886-1962-4BD6-986B-23D0D073871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74" authorId="0" shapeId="0" xr:uid="{AE71D196-0963-4038-8327-C84A7D16CE1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F3B2E7B0-416C-4246-8780-5E55280CE2A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3626332F-86AE-4633-B28D-A48A035F2F4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41" authorId="0" shapeId="0" xr:uid="{F261B3A9-99F4-45B1-A70F-7E7BC1DA827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ggf. überschreiben</t>
        </r>
      </text>
    </comment>
    <comment ref="E42" authorId="0" shapeId="0" xr:uid="{8216DC11-C5D5-4DF8-B30C-84E0EE4D5D5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bitte ggf. überschreiben</t>
        </r>
      </text>
    </comment>
    <comment ref="E48" authorId="0" shapeId="0" xr:uid="{E2E67D9E-E25F-4455-9282-22C699A3361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E42 multiplizieren.</t>
        </r>
      </text>
    </comment>
    <comment ref="G48" authorId="0" shapeId="0" xr:uid="{CC2154D7-531C-4B74-B91E-D64EC912F9F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G42 multiplizieren.</t>
        </r>
      </text>
    </comment>
    <comment ref="I48" authorId="0" shapeId="0" xr:uid="{4B3BF4B4-7BBC-4E50-BB5E-F5F44A19DA9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I42 multiplizieren.</t>
        </r>
      </text>
    </comment>
    <comment ref="K48" authorId="0" shapeId="0" xr:uid="{CF0F70BB-2500-4ED7-A579-6FD9E34D9A1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K42 multiplizieren.</t>
        </r>
      </text>
    </comment>
    <comment ref="B49" authorId="0" shapeId="0" xr:uid="{B106D0DC-C7B7-48BF-B528-43857BE4FA6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Text bei Bedarf überschreiben</t>
        </r>
      </text>
    </comment>
    <comment ref="E49" authorId="0" shapeId="0" xr:uid="{587B043E-6444-4C72-AC7A-51563D73EF0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E42 multiplizieren und mit Rechtsgrundlage nachweisen.</t>
        </r>
      </text>
    </comment>
    <comment ref="G49" authorId="0" shapeId="0" xr:uid="{FA334EEE-3415-43F9-838F-388773A581D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G42 multiplizieren und mit Rechtsgrundlage nachweisen.</t>
        </r>
      </text>
    </comment>
    <comment ref="I49" authorId="0" shapeId="0" xr:uid="{872A8D6C-0124-4982-A7EA-7AF4FB7C48F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I42 multiplizieren und mit Rechtsgrundlage nachweisen.</t>
        </r>
      </text>
    </comment>
    <comment ref="K49" authorId="0" shapeId="0" xr:uid="{973A99DC-B65C-48B6-BA55-78319117180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K42 multiplizieren und mit Rechtsgrundlage nachweisen.</t>
        </r>
      </text>
    </comment>
    <comment ref="B50" authorId="0" shapeId="0" xr:uid="{1E744983-09A6-4A94-A3EC-50B1C51D3F1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0" authorId="0" shapeId="0" xr:uid="{E7306628-9AB1-4218-AC2F-3D3C49C67E4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0" authorId="0" shapeId="0" xr:uid="{2C18D6A7-7183-44A0-AF8C-881A1EE2432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G42 multiplizieren.</t>
        </r>
      </text>
    </comment>
    <comment ref="I50" authorId="0" shapeId="0" xr:uid="{1B2D140E-39B7-48E0-BEB2-1A6C26672D1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0" authorId="0" shapeId="0" xr:uid="{6A1BE46E-EBE3-4129-88CB-857BB9FCAEE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B51" authorId="0" shapeId="0" xr:uid="{76213D58-69A7-4F50-AD96-F687A29A8C2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1" authorId="0" shapeId="0" xr:uid="{8F2ABB11-E670-4184-8693-9D7BD16490B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1" authorId="0" shapeId="0" xr:uid="{82E20EB3-5B90-4A9E-8790-A1D2C9E9B71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I51" authorId="0" shapeId="0" xr:uid="{09C6778B-9A9E-46F0-B8D7-D155D231C6D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1" authorId="0" shapeId="0" xr:uid="{95E1A33A-C4DE-4A5A-9000-09E72170DA8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E74" authorId="0" shapeId="0" xr:uid="{D052D34D-2A6B-4CB1-9A0F-71DA45F8839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74" authorId="0" shapeId="0" xr:uid="{0E669E5A-74F3-4FE3-BEB9-08AE2C76406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74" authorId="0" shapeId="0" xr:uid="{866ECEEC-9DE2-47CC-98D5-E335B71211E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74" authorId="0" shapeId="0" xr:uid="{91A37944-5DEF-46AA-B8F6-A0CDBB7A7E6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9FAB96A9-F572-46E1-B9C3-A7B21ABEDA6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B0B2E5B4-9765-4D66-B9BD-EE8ABBDC8FD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41" authorId="0" shapeId="0" xr:uid="{078D14F2-0787-47B2-8D01-16BEDC21B98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ggf. überschreiben</t>
        </r>
      </text>
    </comment>
    <comment ref="E42" authorId="0" shapeId="0" xr:uid="{5E562347-C383-45DD-9058-61E933F9AE8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bitte ggf. überschreiben</t>
        </r>
      </text>
    </comment>
    <comment ref="E48" authorId="0" shapeId="0" xr:uid="{B57CDD6C-FED0-4251-AA59-8E5BCBA1D03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E42 multiplizieren.</t>
        </r>
      </text>
    </comment>
    <comment ref="G48" authorId="0" shapeId="0" xr:uid="{30F80B61-FCF7-4991-869F-8A9AD66FC2A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G42 multiplizieren.</t>
        </r>
      </text>
    </comment>
    <comment ref="I48" authorId="0" shapeId="0" xr:uid="{D43D51F9-AE00-4170-A81D-6D3FBD48BA3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I42 multiplizieren.</t>
        </r>
      </text>
    </comment>
    <comment ref="K48" authorId="0" shapeId="0" xr:uid="{7CDAFAD1-7DD9-4810-B92A-ADA717E7AC4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K42 multiplizieren.</t>
        </r>
      </text>
    </comment>
    <comment ref="B49" authorId="0" shapeId="0" xr:uid="{C80C612C-897E-4EA1-A5AE-F639CE7C0E9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Text bei Bedarf überschreiben</t>
        </r>
      </text>
    </comment>
    <comment ref="E49" authorId="0" shapeId="0" xr:uid="{BD125253-058E-4BE8-AB8F-A1AA0F1F4B2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E42 multiplizieren und mit Rechtsgrundlage nachweisen.</t>
        </r>
      </text>
    </comment>
    <comment ref="G49" authorId="0" shapeId="0" xr:uid="{6A6F3A39-6B8E-4843-831D-384DFEDB0FC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G42 multiplizieren und mit Rechtsgrundlage nachweisen.</t>
        </r>
      </text>
    </comment>
    <comment ref="I49" authorId="0" shapeId="0" xr:uid="{0E594F17-18E8-4F14-953A-A3F64556831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I42 multiplizieren und mit Rechtsgrundlage nachweisen.</t>
        </r>
      </text>
    </comment>
    <comment ref="K49" authorId="0" shapeId="0" xr:uid="{78DE63DA-A7F2-4B33-99F2-A29E1C3E4A1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K42 multiplizieren und mit Rechtsgrundlage nachweisen.</t>
        </r>
      </text>
    </comment>
    <comment ref="B50" authorId="0" shapeId="0" xr:uid="{6BBAC145-9E1B-4B21-82B9-85D927B18F0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0" authorId="0" shapeId="0" xr:uid="{E330175F-6DA2-495D-8667-A222045440C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0" authorId="0" shapeId="0" xr:uid="{8FB280CB-A510-433B-8D2C-F342211CD4F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G42 multiplizieren.</t>
        </r>
      </text>
    </comment>
    <comment ref="I50" authorId="0" shapeId="0" xr:uid="{4166BF3C-3ED9-4578-8AE9-5379674F04B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0" authorId="0" shapeId="0" xr:uid="{96EE6A6B-C45A-4F7A-9943-583E44E8CA4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B51" authorId="0" shapeId="0" xr:uid="{66D2F160-37E4-4B2B-B0C4-E84D61C45CC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1" authorId="0" shapeId="0" xr:uid="{137DF665-91EE-43D0-8865-0B987BE3E49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1" authorId="0" shapeId="0" xr:uid="{A1BC1ACB-B5FC-44CD-90A9-9E01B85FCEA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I51" authorId="0" shapeId="0" xr:uid="{B81418F7-BDDD-424B-B57B-68668B50B5F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1" authorId="0" shapeId="0" xr:uid="{7BC3CB89-A7A1-49B7-8969-8EE61CA2FB8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E74" authorId="0" shapeId="0" xr:uid="{E70E3FBB-C8D6-48F1-A187-B4A0952660B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74" authorId="0" shapeId="0" xr:uid="{7CBD2CE2-FF4E-4347-95CD-6865A0D5B89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74" authorId="0" shapeId="0" xr:uid="{C18BC4F2-B0D0-494B-B175-510FF3EC61E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74" authorId="0" shapeId="0" xr:uid="{C46DE8C7-A259-45B9-861D-5C8FFBE6074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645634B6-10CB-41C5-A831-35BF07B1DC4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C44AB4F7-42DC-404A-9410-A753C47CD69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41" authorId="0" shapeId="0" xr:uid="{8A2442F3-9DED-457D-A3F7-604918ED9E8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ggf. überschreiben</t>
        </r>
      </text>
    </comment>
    <comment ref="E42" authorId="0" shapeId="0" xr:uid="{251CD08B-0723-4350-991C-F10E5887642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bitte ggf. überschreiben</t>
        </r>
      </text>
    </comment>
    <comment ref="E48" authorId="0" shapeId="0" xr:uid="{032910DF-8B4F-49CB-886E-7669DC9CF18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E42 multiplizieren.</t>
        </r>
      </text>
    </comment>
    <comment ref="G48" authorId="0" shapeId="0" xr:uid="{0ECA0BD2-D07E-47E0-89A2-D7748369592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G42 multiplizieren.</t>
        </r>
      </text>
    </comment>
    <comment ref="I48" authorId="0" shapeId="0" xr:uid="{48A27C40-580C-4DCE-95B9-C900DAA6F97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I42 multiplizieren.</t>
        </r>
      </text>
    </comment>
    <comment ref="K48" authorId="0" shapeId="0" xr:uid="{11F0FB61-9F8A-4F20-A59B-A3749D26391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K42 multiplizieren.</t>
        </r>
      </text>
    </comment>
    <comment ref="B49" authorId="0" shapeId="0" xr:uid="{9756C6FD-E9C6-40F5-996C-DF19E07AFD8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Text bei Bedarf überschreiben</t>
        </r>
      </text>
    </comment>
    <comment ref="E49" authorId="0" shapeId="0" xr:uid="{7236B17E-D6E9-4634-A3D6-93EC143D95D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E42 multiplizieren und mit Rechtsgrundlage nachweisen.</t>
        </r>
      </text>
    </comment>
    <comment ref="G49" authorId="0" shapeId="0" xr:uid="{63F5AFE8-F053-449B-956D-8FFD54C78C8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G42 multiplizieren und mit Rechtsgrundlage nachweisen.</t>
        </r>
      </text>
    </comment>
    <comment ref="I49" authorId="0" shapeId="0" xr:uid="{F58518E0-97CE-4740-A75E-A03848E6F5A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I42 multiplizieren und mit Rechtsgrundlage nachweisen.</t>
        </r>
      </text>
    </comment>
    <comment ref="K49" authorId="0" shapeId="0" xr:uid="{DCB90CE9-F9B8-47BB-9DF4-07CA6283285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K42 multiplizieren und mit Rechtsgrundlage nachweisen.</t>
        </r>
      </text>
    </comment>
    <comment ref="B50" authorId="0" shapeId="0" xr:uid="{570FCDE9-0ACB-466E-AEA5-DEE8BF23409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0" authorId="0" shapeId="0" xr:uid="{0D491738-6331-4417-B52B-50CCF5D8961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0" authorId="0" shapeId="0" xr:uid="{92E6C4D5-AB1A-41B0-9221-4551D050930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G42 multiplizieren.</t>
        </r>
      </text>
    </comment>
    <comment ref="I50" authorId="0" shapeId="0" xr:uid="{2AE18DDE-67A3-4CA7-8BF0-CEB51C51AF2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0" authorId="0" shapeId="0" xr:uid="{01C99AEA-240D-489A-A039-F9856FA548F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B51" authorId="0" shapeId="0" xr:uid="{71BE2EB7-6076-4D24-BCA1-68F06E59BFA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1" authorId="0" shapeId="0" xr:uid="{A3D69C18-4C89-4ABD-A075-3B7F56B26C7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1" authorId="0" shapeId="0" xr:uid="{993C47CF-AAFF-4527-A967-D08D6C86A60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I51" authorId="0" shapeId="0" xr:uid="{D189F936-B4C8-4B9C-93F0-977E90E25E6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1" authorId="0" shapeId="0" xr:uid="{2006C3D1-CBAB-44E6-9344-B38CF39DB27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E74" authorId="0" shapeId="0" xr:uid="{56E92053-63ED-4CEE-ACBE-ADB01E0231D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74" authorId="0" shapeId="0" xr:uid="{7DD5DCE2-87D3-47D6-A350-506560ECB91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74" authorId="0" shapeId="0" xr:uid="{B60ECAAB-3546-4D4F-A2ED-D7C00A81F32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74" authorId="0" shapeId="0" xr:uid="{3FBADF5A-386E-4094-8706-853DB89C1A4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BCF6697B-BB6E-4133-AA93-94B7C97A289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A519BE5B-F61A-49D7-B514-2AE76EB4360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41" authorId="0" shapeId="0" xr:uid="{17249FA9-45F8-4AB0-9BA4-29DBD35D997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ggf. überschreiben</t>
        </r>
      </text>
    </comment>
    <comment ref="E42" authorId="0" shapeId="0" xr:uid="{6729A5EB-52A9-4EC5-9D50-21825A14BC7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bitte ggf. überschreiben</t>
        </r>
      </text>
    </comment>
    <comment ref="E48" authorId="0" shapeId="0" xr:uid="{8C77255C-C90A-4948-AD1C-185ABA63ECA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E42 multiplizieren.</t>
        </r>
      </text>
    </comment>
    <comment ref="G48" authorId="0" shapeId="0" xr:uid="{25E14219-BDF0-4934-9FC5-87152CD1A70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G42 multiplizieren.</t>
        </r>
      </text>
    </comment>
    <comment ref="I48" authorId="0" shapeId="0" xr:uid="{E8515670-3012-45FD-A2C9-9BC5FD21561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I42 multiplizieren.</t>
        </r>
      </text>
    </comment>
    <comment ref="K48" authorId="0" shapeId="0" xr:uid="{F198D65B-BE39-4CF8-9D24-D2301D3DE34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K42 multiplizieren.</t>
        </r>
      </text>
    </comment>
    <comment ref="B49" authorId="0" shapeId="0" xr:uid="{140F0F9C-6434-4925-9551-B9C03EB3308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Text bei Bedarf überschreiben</t>
        </r>
      </text>
    </comment>
    <comment ref="E49" authorId="0" shapeId="0" xr:uid="{E3292978-2E75-49F6-AE56-167737FFD6D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E42 multiplizieren und mit Rechtsgrundlage nachweisen.</t>
        </r>
      </text>
    </comment>
    <comment ref="G49" authorId="0" shapeId="0" xr:uid="{6DF043CF-2242-4D08-8C90-B4A788137CD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G42 multiplizieren und mit Rechtsgrundlage nachweisen.</t>
        </r>
      </text>
    </comment>
    <comment ref="I49" authorId="0" shapeId="0" xr:uid="{9AB18B5E-EE5E-4F17-B066-9A9DBDF9C90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I42 multiplizieren und mit Rechtsgrundlage nachweisen.</t>
        </r>
      </text>
    </comment>
    <comment ref="K49" authorId="0" shapeId="0" xr:uid="{D7C9F5EA-EC9F-4D3D-A8F0-9418B22039B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K42 multiplizieren und mit Rechtsgrundlage nachweisen.</t>
        </r>
      </text>
    </comment>
    <comment ref="B50" authorId="0" shapeId="0" xr:uid="{570CD8A3-8009-4E40-AC17-F1F5722DC34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0" authorId="0" shapeId="0" xr:uid="{26F7AEF2-0A57-4F94-90A3-E93036CA2BA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0" authorId="0" shapeId="0" xr:uid="{20904EA6-F2B1-4F30-9AAD-A87B9D37827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G42 multiplizieren.</t>
        </r>
      </text>
    </comment>
    <comment ref="I50" authorId="0" shapeId="0" xr:uid="{6AC14E61-5639-48CE-BBC9-DFD9341F7BA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0" authorId="0" shapeId="0" xr:uid="{EDF2D235-5081-4FE7-9338-2A3B207B872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B51" authorId="0" shapeId="0" xr:uid="{A933B7BF-3525-4F42-B53C-352260A3499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1" authorId="0" shapeId="0" xr:uid="{BA31DE52-30CA-41B1-BA1E-398F2C4402A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1" authorId="0" shapeId="0" xr:uid="{507402A9-B191-422A-9CA0-021F957242F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I51" authorId="0" shapeId="0" xr:uid="{0054134B-4538-49BC-9251-5E44E1F22E8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1" authorId="0" shapeId="0" xr:uid="{FC7FA90F-4AB3-4804-AF00-3F8234F4208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E74" authorId="0" shapeId="0" xr:uid="{10E3FCAD-1979-47E7-8093-CA228165F5A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74" authorId="0" shapeId="0" xr:uid="{7D8CCD0D-ADC2-45F3-8A8C-7B1B84225CE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74" authorId="0" shapeId="0" xr:uid="{A0AC0790-7B2D-4FEE-B200-871BDA910B7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74" authorId="0" shapeId="0" xr:uid="{CF0BBB06-9F00-41B9-81CD-943E851D9F4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EAD091A8-17AE-46F9-B583-AC85100A76D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182F81CF-0D21-4061-B64B-F19AF3FFD18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41" authorId="0" shapeId="0" xr:uid="{0D371AF3-D7D0-4B03-A122-C2BB55AEAE4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ggf. überschreiben</t>
        </r>
      </text>
    </comment>
    <comment ref="E42" authorId="0" shapeId="0" xr:uid="{06F3AEA1-6A49-4446-8633-FE739C00967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bitte ggf. überschreiben</t>
        </r>
      </text>
    </comment>
    <comment ref="E48" authorId="0" shapeId="0" xr:uid="{5E239820-CD26-47A7-A66F-C3EF540CF6A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E42 multiplizieren.</t>
        </r>
      </text>
    </comment>
    <comment ref="G48" authorId="0" shapeId="0" xr:uid="{FAB21700-FC43-4FE7-A7AC-F7643549706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G42 multiplizieren.</t>
        </r>
      </text>
    </comment>
    <comment ref="I48" authorId="0" shapeId="0" xr:uid="{5AC60166-D6E0-49AD-9730-7D650333511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I42 multiplizieren.</t>
        </r>
      </text>
    </comment>
    <comment ref="K48" authorId="0" shapeId="0" xr:uid="{E77902F1-896D-405F-AA35-9E9C2022E85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K42 multiplizieren.</t>
        </r>
      </text>
    </comment>
    <comment ref="B49" authorId="0" shapeId="0" xr:uid="{82ED2963-1EEF-4E65-952B-CD14B7D5FC2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Text bei Bedarf überschreiben</t>
        </r>
      </text>
    </comment>
    <comment ref="E49" authorId="0" shapeId="0" xr:uid="{1B1F7776-5BC2-4695-AE26-43A55EA37E7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E42 multiplizieren und mit Rechtsgrundlage nachweisen.</t>
        </r>
      </text>
    </comment>
    <comment ref="G49" authorId="0" shapeId="0" xr:uid="{4C93D5D0-7BA4-4843-AE01-41013A927BF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G42 multiplizieren und mit Rechtsgrundlage nachweisen.</t>
        </r>
      </text>
    </comment>
    <comment ref="I49" authorId="0" shapeId="0" xr:uid="{090517D1-B9E4-407A-AA04-695F7CCDDCB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I42 multiplizieren und mit Rechtsgrundlage nachweisen.</t>
        </r>
      </text>
    </comment>
    <comment ref="K49" authorId="0" shapeId="0" xr:uid="{3CD7D1C9-6CC1-48F3-A8BC-9DBD60C24BC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K42 multiplizieren und mit Rechtsgrundlage nachweisen.</t>
        </r>
      </text>
    </comment>
    <comment ref="B50" authorId="0" shapeId="0" xr:uid="{4C5BE5D4-5812-47CE-A5B3-BF97F4CC57A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0" authorId="0" shapeId="0" xr:uid="{B1A248B5-2937-4606-8148-D4F259F788F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0" authorId="0" shapeId="0" xr:uid="{B41A062B-E90D-4E54-B056-DAB389D9EFE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G42 multiplizieren.</t>
        </r>
      </text>
    </comment>
    <comment ref="I50" authorId="0" shapeId="0" xr:uid="{6C13474A-6AAA-4BE1-8DF1-0EA4D56731F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0" authorId="0" shapeId="0" xr:uid="{04BE3022-BAC2-416B-922A-C27CBD23CC5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B51" authorId="0" shapeId="0" xr:uid="{A34DE3F0-4758-4011-BDFA-80C9252E7ED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1" authorId="0" shapeId="0" xr:uid="{2FB43415-EBF6-4229-BC76-907704CED1C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1" authorId="0" shapeId="0" xr:uid="{F6394D72-095D-44F8-BF9E-3A0D2527E2F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I51" authorId="0" shapeId="0" xr:uid="{EF2A34CC-F792-4AFA-9D70-C933C1D3159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1" authorId="0" shapeId="0" xr:uid="{346657AC-0911-4937-9922-4DF32A7D580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E74" authorId="0" shapeId="0" xr:uid="{0B6AAAB1-1758-4EC0-AC28-6513CF0D3A3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74" authorId="0" shapeId="0" xr:uid="{4FE418F2-8E34-4F86-A9B6-8CED6C00CEB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74" authorId="0" shapeId="0" xr:uid="{C39351EE-6C3A-4183-BD20-F7DC23C513E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74" authorId="0" shapeId="0" xr:uid="{77FC9273-758A-4724-9774-3798A72B479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sharedStrings.xml><?xml version="1.0" encoding="utf-8"?>
<sst xmlns="http://schemas.openxmlformats.org/spreadsheetml/2006/main" count="1880" uniqueCount="82">
  <si>
    <t>Anlage Personalkostenkalkulation</t>
  </si>
  <si>
    <t>1. Angaben zur Person</t>
  </si>
  <si>
    <t>Name:</t>
  </si>
  <si>
    <t>Vorname:</t>
  </si>
  <si>
    <t>Tätigkeit:</t>
  </si>
  <si>
    <t>Beruf/Qualifikation:</t>
  </si>
  <si>
    <t xml:space="preserve"> Zellen rechnen selbst.</t>
  </si>
  <si>
    <t>2. Vergütung</t>
  </si>
  <si>
    <t>2.1. Vergütung nach TVöD</t>
  </si>
  <si>
    <t>Vergütungsgruppe</t>
  </si>
  <si>
    <t>2.2. Vergütung nach anderem Tarif</t>
  </si>
  <si>
    <t>Die gesamte ausgeübte Tätigkeit ist bewertet nach Vergütungsgruppe</t>
  </si>
  <si>
    <t>Bezeichnung des Tarifes</t>
  </si>
  <si>
    <t>3. Beschäftigungs- und Arbeitszeit</t>
  </si>
  <si>
    <t>3.1. Dauer der Beschäftigung</t>
  </si>
  <si>
    <t xml:space="preserve">o. g. Person ist seit </t>
  </si>
  <si>
    <t>im genannten Projekt tätig</t>
  </si>
  <si>
    <t>Krankenkasse:</t>
  </si>
  <si>
    <t>o. g. Person soll ab</t>
  </si>
  <si>
    <t>im genannten Projekt beschäftigt werden</t>
  </si>
  <si>
    <t>4. Personalkostenberechnung</t>
  </si>
  <si>
    <t>Personalkosten</t>
  </si>
  <si>
    <t>ab</t>
  </si>
  <si>
    <t>Prozentsatz</t>
  </si>
  <si>
    <t>Stufe</t>
  </si>
  <si>
    <t>Grundvergütung</t>
  </si>
  <si>
    <t>EUR</t>
  </si>
  <si>
    <t>Kinderzuschläge (Nachweis erforderlich)</t>
  </si>
  <si>
    <t>KV+PV</t>
  </si>
  <si>
    <t>RV+AV</t>
  </si>
  <si>
    <t>Weitere (bitte überschreiben)</t>
  </si>
  <si>
    <t>Jahresvergütung:</t>
  </si>
  <si>
    <t>Summe</t>
  </si>
  <si>
    <t>Jahressonderzahlung:</t>
  </si>
  <si>
    <t>SV-pflichtiges Brutto</t>
  </si>
  <si>
    <t>Gesamt:</t>
  </si>
  <si>
    <t>Arbeitgeberanteile SV</t>
  </si>
  <si>
    <t>Grenze jährlich:</t>
  </si>
  <si>
    <t>Pflegeversicherung</t>
  </si>
  <si>
    <t>Diff zu mehr</t>
  </si>
  <si>
    <t>Rentenversicherung</t>
  </si>
  <si>
    <t>rest</t>
  </si>
  <si>
    <t>Arbeitslosenversicherung</t>
  </si>
  <si>
    <t>red%</t>
  </si>
  <si>
    <t>Krankenversicherung</t>
  </si>
  <si>
    <t>Grenze monatlich:</t>
  </si>
  <si>
    <t>Zusatzbeitrag Krankenversicherung</t>
  </si>
  <si>
    <t>Arbeitgeberanteil Altersvorsorge</t>
  </si>
  <si>
    <t>ZVK/EZVK</t>
  </si>
  <si>
    <t>Arbeitgeberanteile Umlagen/Beiträge</t>
  </si>
  <si>
    <t>U1</t>
  </si>
  <si>
    <t>U2</t>
  </si>
  <si>
    <t>Insolvenzumlage</t>
  </si>
  <si>
    <t>monatlicher Grundaufwand</t>
  </si>
  <si>
    <t>Jahresbruttovergüt. in Monaten</t>
  </si>
  <si>
    <t>Anzahl der Monate</t>
  </si>
  <si>
    <t>ergibt</t>
  </si>
  <si>
    <t>Summe gesamt</t>
  </si>
  <si>
    <t>%</t>
  </si>
  <si>
    <t>Jahressonderzahlung Brutto</t>
  </si>
  <si>
    <t>Jahressonderzahlung - AG-Anteil SV</t>
  </si>
  <si>
    <t>Jahressonderzahlung - AG-Anteil Altersvors.</t>
  </si>
  <si>
    <t>Jahressonderzahlung - AG-Anteil Uml./Beitr.</t>
  </si>
  <si>
    <t>Berufsgenossenschaft</t>
  </si>
  <si>
    <t>Gefahrklasse:</t>
  </si>
  <si>
    <t>Beitragsfuß:</t>
  </si>
  <si>
    <t>Berufsgenossenschaft - Ausgleichsumlage</t>
  </si>
  <si>
    <t>Gesamtbetrag</t>
  </si>
  <si>
    <t>davon:</t>
  </si>
  <si>
    <t>PK</t>
  </si>
  <si>
    <t>PNK</t>
  </si>
  <si>
    <t>BGW</t>
  </si>
  <si>
    <t>3.2. Regelmäßige Arbeitszeit eines vollzeitbeschäftigten Mitarbeitenden</t>
  </si>
  <si>
    <t>Stunden pro Woche tätig</t>
  </si>
  <si>
    <t>Beschäftigungsumfang</t>
  </si>
  <si>
    <t>Stunden pro Woche</t>
  </si>
  <si>
    <t>im Jahresdurchschnitt</t>
  </si>
  <si>
    <t>entspr.</t>
  </si>
  <si>
    <t>Gelb unterlegte Zellen - soweit zutreffend - bitte ausfüllen/überschreiben.</t>
  </si>
  <si>
    <r>
      <t xml:space="preserve">o. g. Person ist </t>
    </r>
    <r>
      <rPr>
        <b/>
        <sz val="8"/>
        <rFont val="Arial"/>
        <family val="2"/>
      </rPr>
      <t>insgesamt beschäftigt</t>
    </r>
  </si>
  <si>
    <r>
      <t xml:space="preserve">o. g. Person ist </t>
    </r>
    <r>
      <rPr>
        <b/>
        <sz val="8"/>
        <rFont val="Arial"/>
        <family val="2"/>
      </rPr>
      <t xml:space="preserve">im geförderten Projekt </t>
    </r>
  </si>
  <si>
    <t>monatliche Bruttovergütung für Beschäftugungsanteil im geförderten 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</si>
</sst>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VzÄ&quot;"/>
    <numFmt numFmtId="165" formatCode="0.000%"/>
    <numFmt numFmtId="166" formatCode="0.0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77">
    <xf numFmtId="0" fontId="0" fillId="0" borderId="0" xfId="0"/>
    <xf numFmtId="0" fontId="1" fillId="0" borderId="1" xfId="1" applyBorder="1" applyProtection="1"/>
    <xf numFmtId="0" fontId="2" fillId="0" borderId="2" xfId="1" applyFont="1" applyBorder="1" applyProtection="1"/>
    <xf numFmtId="0" fontId="1" fillId="0" borderId="2" xfId="1" applyBorder="1" applyProtection="1"/>
    <xf numFmtId="0" fontId="1" fillId="0" borderId="3" xfId="1" applyBorder="1" applyProtection="1"/>
    <xf numFmtId="0" fontId="1" fillId="0" borderId="0" xfId="1" applyProtection="1"/>
    <xf numFmtId="4" fontId="1" fillId="0" borderId="0" xfId="1" applyNumberFormat="1" applyProtection="1"/>
    <xf numFmtId="0" fontId="1" fillId="0" borderId="4" xfId="1" applyBorder="1" applyProtection="1"/>
    <xf numFmtId="0" fontId="2" fillId="0" borderId="5" xfId="1" applyFont="1" applyBorder="1" applyProtection="1"/>
    <xf numFmtId="0" fontId="1" fillId="0" borderId="5" xfId="1" applyBorder="1" applyProtection="1"/>
    <xf numFmtId="0" fontId="1" fillId="0" borderId="6" xfId="1" applyBorder="1" applyProtection="1"/>
    <xf numFmtId="0" fontId="3" fillId="0" borderId="0" xfId="1" applyFont="1" applyBorder="1" applyAlignment="1" applyProtection="1">
      <alignment horizontal="right"/>
    </xf>
    <xf numFmtId="0" fontId="3" fillId="0" borderId="11" xfId="1" applyFont="1" applyBorder="1" applyProtection="1"/>
    <xf numFmtId="0" fontId="3" fillId="0" borderId="0" xfId="1" applyFont="1" applyProtection="1"/>
    <xf numFmtId="0" fontId="3" fillId="2" borderId="0" xfId="1" applyFont="1" applyFill="1" applyProtection="1"/>
    <xf numFmtId="4" fontId="3" fillId="2" borderId="0" xfId="1" applyNumberFormat="1" applyFont="1" applyFill="1" applyProtection="1"/>
    <xf numFmtId="0" fontId="3" fillId="0" borderId="0" xfId="1" applyFont="1" applyBorder="1" applyProtection="1"/>
    <xf numFmtId="14" fontId="3" fillId="0" borderId="0" xfId="1" applyNumberFormat="1" applyFont="1" applyBorder="1" applyAlignment="1" applyProtection="1">
      <alignment horizontal="center"/>
    </xf>
    <xf numFmtId="4" fontId="3" fillId="0" borderId="0" xfId="1" applyNumberFormat="1" applyFont="1" applyProtection="1"/>
    <xf numFmtId="0" fontId="3" fillId="3" borderId="0" xfId="1" applyFont="1" applyFill="1" applyProtection="1"/>
    <xf numFmtId="0" fontId="3" fillId="0" borderId="12" xfId="1" applyFont="1" applyBorder="1" applyProtection="1"/>
    <xf numFmtId="0" fontId="3" fillId="0" borderId="13" xfId="1" applyFont="1" applyBorder="1" applyProtection="1"/>
    <xf numFmtId="0" fontId="3" fillId="0" borderId="14" xfId="1" applyFont="1" applyBorder="1" applyProtection="1"/>
    <xf numFmtId="0" fontId="1" fillId="0" borderId="0" xfId="1" applyAlignment="1" applyProtection="1">
      <alignment horizontal="center"/>
    </xf>
    <xf numFmtId="0" fontId="4" fillId="0" borderId="2" xfId="1" applyFont="1" applyBorder="1" applyProtection="1"/>
    <xf numFmtId="0" fontId="1" fillId="0" borderId="2" xfId="1" applyBorder="1" applyAlignment="1" applyProtection="1">
      <alignment horizontal="center"/>
    </xf>
    <xf numFmtId="0" fontId="1" fillId="0" borderId="0" xfId="1" applyBorder="1" applyProtection="1"/>
    <xf numFmtId="0" fontId="3" fillId="4" borderId="0" xfId="1" applyFont="1" applyFill="1" applyProtection="1"/>
    <xf numFmtId="0" fontId="1" fillId="4" borderId="0" xfId="1" applyFill="1" applyBorder="1" applyProtection="1"/>
    <xf numFmtId="4" fontId="1" fillId="4" borderId="0" xfId="1" applyNumberFormat="1" applyFill="1" applyBorder="1" applyProtection="1"/>
    <xf numFmtId="0" fontId="4" fillId="0" borderId="5" xfId="1" applyFont="1" applyBorder="1" applyProtection="1"/>
    <xf numFmtId="0" fontId="1" fillId="0" borderId="5" xfId="1" applyBorder="1" applyAlignment="1" applyProtection="1">
      <alignment horizontal="center"/>
    </xf>
    <xf numFmtId="0" fontId="5" fillId="0" borderId="5" xfId="1" applyFont="1" applyFill="1" applyBorder="1" applyProtection="1"/>
    <xf numFmtId="0" fontId="1" fillId="0" borderId="5" xfId="1" applyFill="1" applyBorder="1" applyProtection="1"/>
    <xf numFmtId="0" fontId="5" fillId="0" borderId="7" xfId="1" applyFont="1" applyBorder="1" applyProtection="1"/>
    <xf numFmtId="0" fontId="5" fillId="0" borderId="0" xfId="1" applyFont="1" applyFill="1" applyBorder="1" applyAlignment="1" applyProtection="1">
      <alignment horizontal="center"/>
    </xf>
    <xf numFmtId="0" fontId="1" fillId="0" borderId="0" xfId="1" applyFont="1" applyFill="1" applyBorder="1" applyAlignment="1" applyProtection="1">
      <alignment horizontal="center"/>
    </xf>
    <xf numFmtId="0" fontId="5" fillId="0" borderId="11" xfId="1" applyFont="1" applyBorder="1" applyProtection="1"/>
    <xf numFmtId="0" fontId="5" fillId="0" borderId="0" xfId="1" applyFont="1" applyProtection="1"/>
    <xf numFmtId="4" fontId="5" fillId="0" borderId="0" xfId="1" applyNumberFormat="1" applyFont="1" applyProtection="1"/>
    <xf numFmtId="0" fontId="1" fillId="0" borderId="16" xfId="1" applyBorder="1" applyProtection="1"/>
    <xf numFmtId="0" fontId="1" fillId="0" borderId="17" xfId="1" applyBorder="1" applyProtection="1"/>
    <xf numFmtId="0" fontId="1" fillId="0" borderId="17" xfId="1" applyBorder="1" applyAlignment="1" applyProtection="1">
      <alignment horizontal="center"/>
    </xf>
    <xf numFmtId="0" fontId="1" fillId="0" borderId="18" xfId="1" applyBorder="1" applyProtection="1"/>
    <xf numFmtId="0" fontId="1" fillId="0" borderId="7" xfId="1" applyBorder="1" applyProtection="1"/>
    <xf numFmtId="0" fontId="1" fillId="0" borderId="0" xfId="1" applyBorder="1" applyAlignment="1" applyProtection="1">
      <alignment horizontal="center"/>
    </xf>
    <xf numFmtId="0" fontId="1" fillId="0" borderId="11" xfId="1" applyBorder="1" applyProtection="1"/>
    <xf numFmtId="0" fontId="2" fillId="0" borderId="0" xfId="1" applyFont="1" applyBorder="1" applyProtection="1"/>
    <xf numFmtId="0" fontId="5" fillId="0" borderId="0" xfId="1" applyFont="1" applyBorder="1" applyAlignment="1" applyProtection="1">
      <alignment horizontal="center"/>
    </xf>
    <xf numFmtId="0" fontId="3" fillId="0" borderId="4" xfId="1" applyFont="1" applyBorder="1" applyProtection="1"/>
    <xf numFmtId="0" fontId="3" fillId="0" borderId="5" xfId="1" applyFont="1" applyBorder="1" applyProtection="1"/>
    <xf numFmtId="0" fontId="3" fillId="0" borderId="5" xfId="1" applyFont="1" applyBorder="1" applyAlignment="1" applyProtection="1">
      <alignment horizontal="center"/>
    </xf>
    <xf numFmtId="0" fontId="3" fillId="0" borderId="6" xfId="1" applyFont="1" applyBorder="1" applyProtection="1"/>
    <xf numFmtId="0" fontId="3" fillId="0" borderId="7" xfId="1" applyFont="1" applyBorder="1" applyProtection="1"/>
    <xf numFmtId="0" fontId="4" fillId="0" borderId="0" xfId="1" applyFont="1" applyBorder="1" applyProtection="1"/>
    <xf numFmtId="0" fontId="3" fillId="0" borderId="0" xfId="1" applyFont="1" applyBorder="1" applyAlignment="1" applyProtection="1">
      <alignment horizontal="center"/>
    </xf>
    <xf numFmtId="0" fontId="5" fillId="2" borderId="15" xfId="1" applyFont="1" applyFill="1" applyBorder="1" applyAlignment="1" applyProtection="1">
      <alignment horizontal="center" vertical="center"/>
      <protection locked="0"/>
    </xf>
    <xf numFmtId="14" fontId="5" fillId="2" borderId="15" xfId="1" applyNumberFormat="1" applyFont="1" applyFill="1" applyBorder="1" applyAlignment="1" applyProtection="1">
      <alignment horizontal="center"/>
      <protection locked="0"/>
    </xf>
    <xf numFmtId="0" fontId="6" fillId="0" borderId="0" xfId="1" applyFont="1" applyBorder="1" applyAlignment="1" applyProtection="1">
      <alignment horizontal="right"/>
    </xf>
    <xf numFmtId="1" fontId="5" fillId="2" borderId="15" xfId="1" applyNumberFormat="1" applyFont="1" applyFill="1" applyBorder="1" applyAlignment="1" applyProtection="1">
      <alignment horizontal="center"/>
      <protection locked="0"/>
    </xf>
    <xf numFmtId="4" fontId="1" fillId="0" borderId="0" xfId="1" applyNumberFormat="1" applyBorder="1" applyProtection="1"/>
    <xf numFmtId="14" fontId="1" fillId="2" borderId="15" xfId="1" applyNumberFormat="1" applyFill="1" applyBorder="1" applyAlignment="1" applyProtection="1">
      <alignment horizontal="center"/>
      <protection locked="0"/>
    </xf>
    <xf numFmtId="14" fontId="1" fillId="0" borderId="0" xfId="1" applyNumberFormat="1" applyBorder="1" applyAlignment="1" applyProtection="1">
      <alignment horizontal="center"/>
    </xf>
    <xf numFmtId="0" fontId="5" fillId="2" borderId="15" xfId="1" applyFont="1" applyFill="1" applyBorder="1" applyAlignment="1" applyProtection="1">
      <alignment horizontal="center"/>
      <protection locked="0"/>
    </xf>
    <xf numFmtId="0" fontId="5" fillId="0" borderId="16" xfId="1" applyFont="1" applyBorder="1" applyProtection="1"/>
    <xf numFmtId="0" fontId="5" fillId="0" borderId="17" xfId="1" applyFont="1" applyBorder="1" applyProtection="1"/>
    <xf numFmtId="0" fontId="5" fillId="0" borderId="9" xfId="1" applyFont="1" applyBorder="1" applyProtection="1"/>
    <xf numFmtId="0" fontId="5" fillId="0" borderId="17" xfId="1" applyFont="1" applyBorder="1" applyAlignment="1" applyProtection="1">
      <alignment horizontal="center"/>
    </xf>
    <xf numFmtId="0" fontId="0" fillId="0" borderId="0" xfId="0" applyBorder="1"/>
    <xf numFmtId="0" fontId="0" fillId="0" borderId="11" xfId="0" applyBorder="1"/>
    <xf numFmtId="0" fontId="4" fillId="0" borderId="0" xfId="1" applyFont="1" applyBorder="1" applyAlignment="1" applyProtection="1">
      <alignment horizontal="center"/>
    </xf>
    <xf numFmtId="4" fontId="5" fillId="2" borderId="15" xfId="1" applyNumberFormat="1" applyFont="1" applyFill="1" applyBorder="1" applyProtection="1">
      <protection locked="0"/>
    </xf>
    <xf numFmtId="0" fontId="5" fillId="0" borderId="8" xfId="1" applyFont="1" applyBorder="1" applyAlignment="1" applyProtection="1">
      <alignment horizontal="center"/>
    </xf>
    <xf numFmtId="0" fontId="5" fillId="0" borderId="9" xfId="1" applyFont="1" applyBorder="1" applyAlignment="1" applyProtection="1">
      <alignment horizontal="center"/>
    </xf>
    <xf numFmtId="0" fontId="6" fillId="0" borderId="7" xfId="1" applyFont="1" applyBorder="1" applyProtection="1"/>
    <xf numFmtId="0" fontId="6" fillId="0" borderId="0" xfId="1" applyFont="1" applyBorder="1" applyProtection="1"/>
    <xf numFmtId="4" fontId="6" fillId="3" borderId="15" xfId="1" applyNumberFormat="1" applyFont="1" applyFill="1" applyBorder="1" applyProtection="1"/>
    <xf numFmtId="0" fontId="6" fillId="0" borderId="8" xfId="1" applyFont="1" applyBorder="1" applyAlignment="1" applyProtection="1">
      <alignment horizontal="center"/>
    </xf>
    <xf numFmtId="0" fontId="6" fillId="0" borderId="9" xfId="1" applyFont="1" applyBorder="1" applyAlignment="1" applyProtection="1">
      <alignment horizontal="center"/>
    </xf>
    <xf numFmtId="0" fontId="6" fillId="0" borderId="15" xfId="1" applyFont="1" applyBorder="1" applyAlignment="1" applyProtection="1">
      <alignment horizontal="center"/>
    </xf>
    <xf numFmtId="4" fontId="6" fillId="2" borderId="19" xfId="1" applyNumberFormat="1" applyFont="1" applyFill="1" applyBorder="1" applyProtection="1">
      <protection locked="0"/>
    </xf>
    <xf numFmtId="4" fontId="6" fillId="2" borderId="20" xfId="1" applyNumberFormat="1" applyFont="1" applyFill="1" applyBorder="1" applyProtection="1">
      <protection locked="0"/>
    </xf>
    <xf numFmtId="4" fontId="5" fillId="6" borderId="19" xfId="1" applyNumberFormat="1" applyFont="1" applyFill="1" applyBorder="1" applyProtection="1"/>
    <xf numFmtId="0" fontId="5" fillId="6" borderId="0" xfId="1" applyFont="1" applyFill="1" applyBorder="1" applyAlignment="1" applyProtection="1">
      <alignment horizontal="center"/>
    </xf>
    <xf numFmtId="4" fontId="5" fillId="6" borderId="20" xfId="1" applyNumberFormat="1" applyFont="1" applyFill="1" applyBorder="1" applyProtection="1"/>
    <xf numFmtId="0" fontId="5" fillId="6" borderId="0" xfId="1" applyFont="1" applyFill="1" applyBorder="1" applyProtection="1"/>
    <xf numFmtId="4" fontId="3" fillId="6" borderId="20" xfId="1" applyNumberFormat="1" applyFont="1" applyFill="1" applyBorder="1" applyProtection="1"/>
    <xf numFmtId="0" fontId="3" fillId="6" borderId="0" xfId="1" applyFont="1" applyFill="1" applyBorder="1" applyAlignment="1" applyProtection="1">
      <alignment horizontal="center"/>
    </xf>
    <xf numFmtId="0" fontId="3" fillId="6" borderId="0" xfId="1" applyFont="1" applyFill="1" applyBorder="1" applyProtection="1"/>
    <xf numFmtId="4" fontId="5" fillId="4" borderId="15" xfId="1" applyNumberFormat="1" applyFont="1" applyFill="1" applyBorder="1" applyProtection="1"/>
    <xf numFmtId="0" fontId="5" fillId="0" borderId="15" xfId="1" applyFont="1" applyBorder="1" applyAlignment="1" applyProtection="1">
      <alignment horizontal="center"/>
    </xf>
    <xf numFmtId="165" fontId="5" fillId="2" borderId="15" xfId="1" applyNumberFormat="1" applyFont="1" applyFill="1" applyBorder="1" applyProtection="1">
      <protection locked="0"/>
    </xf>
    <xf numFmtId="10" fontId="5" fillId="0" borderId="0" xfId="1" applyNumberFormat="1" applyFont="1" applyProtection="1"/>
    <xf numFmtId="4" fontId="5" fillId="3" borderId="15" xfId="1" applyNumberFormat="1" applyFont="1" applyFill="1" applyBorder="1" applyProtection="1"/>
    <xf numFmtId="4" fontId="5" fillId="6" borderId="15" xfId="1" applyNumberFormat="1" applyFont="1" applyFill="1" applyBorder="1" applyProtection="1"/>
    <xf numFmtId="0" fontId="5" fillId="6" borderId="8" xfId="1" applyFont="1" applyFill="1" applyBorder="1" applyAlignment="1" applyProtection="1">
      <alignment horizontal="center"/>
    </xf>
    <xf numFmtId="0" fontId="5" fillId="6" borderId="9" xfId="1" applyFont="1" applyFill="1" applyBorder="1" applyAlignment="1" applyProtection="1">
      <alignment horizontal="center"/>
    </xf>
    <xf numFmtId="0" fontId="5" fillId="6" borderId="10" xfId="1" applyFont="1" applyFill="1" applyBorder="1" applyAlignment="1" applyProtection="1">
      <alignment horizontal="center"/>
    </xf>
    <xf numFmtId="0" fontId="5" fillId="0" borderId="0" xfId="1" quotePrefix="1" applyFont="1" applyBorder="1" applyProtection="1"/>
    <xf numFmtId="0" fontId="6" fillId="0" borderId="10" xfId="1" applyFont="1" applyBorder="1" applyAlignment="1" applyProtection="1">
      <alignment horizontal="center"/>
    </xf>
    <xf numFmtId="0" fontId="6" fillId="0" borderId="11" xfId="1" applyFont="1" applyBorder="1" applyProtection="1"/>
    <xf numFmtId="0" fontId="6" fillId="0" borderId="0" xfId="1" applyFont="1" applyProtection="1"/>
    <xf numFmtId="4" fontId="5" fillId="6" borderId="21" xfId="1" applyNumberFormat="1" applyFont="1" applyFill="1" applyBorder="1" applyProtection="1"/>
    <xf numFmtId="0" fontId="5" fillId="6" borderId="19" xfId="1" applyFont="1" applyFill="1" applyBorder="1" applyProtection="1"/>
    <xf numFmtId="4" fontId="6" fillId="0" borderId="0" xfId="1" applyNumberFormat="1" applyFont="1" applyProtection="1"/>
    <xf numFmtId="3" fontId="5" fillId="2" borderId="15" xfId="1" applyNumberFormat="1" applyFont="1" applyFill="1" applyBorder="1" applyProtection="1">
      <protection locked="0"/>
    </xf>
    <xf numFmtId="0" fontId="5" fillId="6" borderId="20" xfId="1" applyFont="1" applyFill="1" applyBorder="1" applyProtection="1"/>
    <xf numFmtId="4" fontId="5" fillId="0" borderId="0" xfId="1" applyNumberFormat="1" applyFont="1" applyBorder="1" applyProtection="1"/>
    <xf numFmtId="165" fontId="5" fillId="3" borderId="15" xfId="1" applyNumberFormat="1" applyFont="1" applyFill="1" applyBorder="1" applyProtection="1"/>
    <xf numFmtId="0" fontId="7" fillId="0" borderId="0" xfId="1" applyFont="1" applyBorder="1" applyProtection="1"/>
    <xf numFmtId="4" fontId="5" fillId="2" borderId="15" xfId="1" applyNumberFormat="1" applyFont="1" applyFill="1" applyBorder="1" applyProtection="1"/>
    <xf numFmtId="10" fontId="5" fillId="2" borderId="15" xfId="1" applyNumberFormat="1" applyFont="1" applyFill="1" applyBorder="1" applyProtection="1"/>
    <xf numFmtId="2" fontId="5" fillId="2" borderId="0" xfId="1" applyNumberFormat="1" applyFont="1" applyFill="1" applyBorder="1" applyProtection="1">
      <protection locked="0"/>
    </xf>
    <xf numFmtId="10" fontId="5" fillId="0" borderId="15" xfId="1" applyNumberFormat="1" applyFont="1" applyFill="1" applyBorder="1" applyProtection="1"/>
    <xf numFmtId="2" fontId="5" fillId="0" borderId="0" xfId="1" applyNumberFormat="1" applyFont="1" applyFill="1" applyBorder="1" applyProtection="1"/>
    <xf numFmtId="4" fontId="6" fillId="7" borderId="23" xfId="1" applyNumberFormat="1" applyFont="1" applyFill="1" applyBorder="1" applyProtection="1"/>
    <xf numFmtId="0" fontId="6" fillId="0" borderId="23" xfId="1" applyFont="1" applyFill="1" applyBorder="1" applyAlignment="1" applyProtection="1">
      <alignment horizontal="center"/>
    </xf>
    <xf numFmtId="0" fontId="5" fillId="0" borderId="24" xfId="1" applyFont="1" applyBorder="1" applyAlignment="1" applyProtection="1">
      <alignment horizontal="right"/>
    </xf>
    <xf numFmtId="4" fontId="5" fillId="7" borderId="25" xfId="1" applyNumberFormat="1" applyFont="1" applyFill="1" applyBorder="1" applyProtection="1"/>
    <xf numFmtId="0" fontId="5" fillId="0" borderId="24" xfId="1" applyFont="1" applyBorder="1" applyProtection="1"/>
    <xf numFmtId="0" fontId="5" fillId="0" borderId="26" xfId="1" applyFont="1" applyBorder="1" applyProtection="1"/>
    <xf numFmtId="0" fontId="5" fillId="0" borderId="12" xfId="1" applyFont="1" applyBorder="1" applyProtection="1"/>
    <xf numFmtId="0" fontId="5" fillId="0" borderId="13" xfId="1" applyFont="1" applyBorder="1" applyProtection="1"/>
    <xf numFmtId="0" fontId="5" fillId="0" borderId="13" xfId="1" applyFont="1" applyBorder="1" applyAlignment="1" applyProtection="1">
      <alignment horizontal="center"/>
    </xf>
    <xf numFmtId="0" fontId="5" fillId="0" borderId="14" xfId="1" applyFont="1" applyBorder="1" applyProtection="1"/>
    <xf numFmtId="0" fontId="5" fillId="0" borderId="0" xfId="1" applyFont="1" applyAlignment="1" applyProtection="1">
      <alignment horizontal="center"/>
    </xf>
    <xf numFmtId="164" fontId="3" fillId="5" borderId="0" xfId="1" applyNumberFormat="1" applyFont="1" applyFill="1" applyAlignment="1" applyProtection="1">
      <alignment vertical="center"/>
    </xf>
    <xf numFmtId="0" fontId="10" fillId="0" borderId="0" xfId="0" applyFont="1" applyBorder="1"/>
    <xf numFmtId="10" fontId="5" fillId="3" borderId="19" xfId="1" applyNumberFormat="1" applyFont="1" applyFill="1" applyBorder="1" applyProtection="1"/>
    <xf numFmtId="1" fontId="2" fillId="0" borderId="15" xfId="1" applyNumberFormat="1" applyFont="1" applyFill="1" applyBorder="1" applyAlignment="1" applyProtection="1">
      <alignment horizontal="center"/>
    </xf>
    <xf numFmtId="4" fontId="3" fillId="3" borderId="0" xfId="1" applyNumberFormat="1" applyFont="1" applyFill="1" applyProtection="1"/>
    <xf numFmtId="166" fontId="5" fillId="2" borderId="15" xfId="1" applyNumberFormat="1" applyFont="1" applyFill="1" applyBorder="1" applyAlignment="1" applyProtection="1">
      <alignment horizontal="center"/>
      <protection locked="0"/>
    </xf>
    <xf numFmtId="166" fontId="5" fillId="0" borderId="0" xfId="1" applyNumberFormat="1" applyFont="1" applyBorder="1" applyAlignment="1" applyProtection="1">
      <alignment horizontal="center"/>
    </xf>
    <xf numFmtId="166" fontId="5" fillId="0" borderId="0" xfId="1" applyNumberFormat="1" applyFont="1" applyBorder="1" applyProtection="1"/>
    <xf numFmtId="2" fontId="5" fillId="0" borderId="0" xfId="1" applyNumberFormat="1" applyFont="1" applyFill="1" applyBorder="1" applyProtection="1">
      <protection locked="0"/>
    </xf>
    <xf numFmtId="0" fontId="5" fillId="0" borderId="8" xfId="1" applyFont="1" applyFill="1" applyBorder="1" applyAlignment="1" applyProtection="1">
      <alignment horizontal="center"/>
    </xf>
    <xf numFmtId="0" fontId="5" fillId="0" borderId="9" xfId="1" applyFont="1" applyFill="1" applyBorder="1" applyAlignment="1" applyProtection="1">
      <alignment horizontal="center"/>
    </xf>
    <xf numFmtId="0" fontId="5" fillId="0" borderId="15" xfId="1" applyFont="1" applyFill="1" applyBorder="1" applyAlignment="1" applyProtection="1">
      <alignment horizontal="center"/>
    </xf>
    <xf numFmtId="4" fontId="5" fillId="2" borderId="15" xfId="0" applyNumberFormat="1" applyFont="1" applyFill="1" applyBorder="1" applyProtection="1">
      <protection locked="0"/>
    </xf>
    <xf numFmtId="0" fontId="5" fillId="0" borderId="8" xfId="1" applyFont="1" applyBorder="1" applyAlignment="1">
      <alignment horizontal="center"/>
    </xf>
    <xf numFmtId="4" fontId="7" fillId="2" borderId="15" xfId="1" applyNumberFormat="1" applyFont="1" applyFill="1" applyBorder="1" applyProtection="1">
      <protection locked="0"/>
    </xf>
    <xf numFmtId="0" fontId="4" fillId="0" borderId="0" xfId="1" applyFont="1" applyBorder="1" applyAlignment="1" applyProtection="1">
      <alignment horizontal="right"/>
    </xf>
    <xf numFmtId="0" fontId="5" fillId="0" borderId="0" xfId="1" applyFont="1" applyBorder="1" applyProtection="1"/>
    <xf numFmtId="0" fontId="5" fillId="0" borderId="0" xfId="1" applyFont="1" applyFill="1" applyBorder="1" applyProtection="1"/>
    <xf numFmtId="0" fontId="5" fillId="0" borderId="0" xfId="1" applyFont="1" applyBorder="1" applyAlignment="1" applyProtection="1">
      <alignment horizontal="right"/>
    </xf>
    <xf numFmtId="0" fontId="3" fillId="0" borderId="7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horizontal="left"/>
    </xf>
    <xf numFmtId="0" fontId="3" fillId="0" borderId="7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horizontal="left"/>
    </xf>
    <xf numFmtId="0" fontId="5" fillId="0" borderId="0" xfId="1" applyFont="1" applyBorder="1" applyAlignment="1" applyProtection="1">
      <alignment horizontal="right"/>
    </xf>
    <xf numFmtId="4" fontId="5" fillId="0" borderId="0" xfId="1" applyNumberFormat="1" applyFont="1" applyAlignment="1" applyProtection="1">
      <alignment horizontal="center"/>
    </xf>
    <xf numFmtId="0" fontId="5" fillId="0" borderId="0" xfId="1" applyFont="1" applyBorder="1" applyProtection="1"/>
    <xf numFmtId="0" fontId="5" fillId="0" borderId="0" xfId="1" applyFont="1" applyFill="1" applyBorder="1" applyProtection="1"/>
    <xf numFmtId="0" fontId="5" fillId="0" borderId="0" xfId="1" applyFont="1" applyBorder="1" applyProtection="1"/>
    <xf numFmtId="4" fontId="5" fillId="0" borderId="0" xfId="1" applyNumberFormat="1" applyFont="1" applyAlignment="1" applyProtection="1">
      <alignment horizontal="center"/>
    </xf>
    <xf numFmtId="0" fontId="5" fillId="2" borderId="0" xfId="1" applyFont="1" applyFill="1" applyBorder="1" applyProtection="1">
      <protection locked="0"/>
    </xf>
    <xf numFmtId="0" fontId="5" fillId="2" borderId="22" xfId="1" applyFont="1" applyFill="1" applyBorder="1" applyProtection="1">
      <protection locked="0"/>
    </xf>
    <xf numFmtId="0" fontId="5" fillId="0" borderId="0" xfId="1" applyFont="1" applyBorder="1" applyProtection="1"/>
    <xf numFmtId="0" fontId="5" fillId="0" borderId="22" xfId="1" applyFont="1" applyBorder="1" applyProtection="1"/>
    <xf numFmtId="0" fontId="5" fillId="0" borderId="0" xfId="1" applyFont="1" applyFill="1" applyBorder="1" applyProtection="1"/>
    <xf numFmtId="0" fontId="5" fillId="0" borderId="22" xfId="1" applyFont="1" applyFill="1" applyBorder="1" applyProtection="1"/>
    <xf numFmtId="0" fontId="5" fillId="0" borderId="7" xfId="1" applyFont="1" applyBorder="1" applyAlignment="1" applyProtection="1">
      <alignment horizontal="right"/>
    </xf>
    <xf numFmtId="0" fontId="5" fillId="0" borderId="0" xfId="1" applyFont="1" applyBorder="1" applyAlignment="1" applyProtection="1">
      <alignment horizontal="right"/>
    </xf>
    <xf numFmtId="10" fontId="5" fillId="3" borderId="15" xfId="1" applyNumberFormat="1" applyFont="1" applyFill="1" applyBorder="1" applyAlignment="1" applyProtection="1">
      <alignment horizontal="center"/>
    </xf>
    <xf numFmtId="0" fontId="1" fillId="0" borderId="0" xfId="1" applyFill="1" applyBorder="1" applyProtection="1"/>
    <xf numFmtId="0" fontId="1" fillId="2" borderId="15" xfId="1" applyFont="1" applyFill="1" applyBorder="1" applyAlignment="1" applyProtection="1">
      <alignment horizontal="center"/>
      <protection locked="0"/>
    </xf>
    <xf numFmtId="0" fontId="1" fillId="2" borderId="15" xfId="1" applyFill="1" applyBorder="1" applyProtection="1">
      <protection locked="0"/>
    </xf>
    <xf numFmtId="0" fontId="5" fillId="2" borderId="8" xfId="1" applyFont="1" applyFill="1" applyBorder="1" applyAlignment="1" applyProtection="1">
      <alignment horizontal="center"/>
      <protection locked="0"/>
    </xf>
    <xf numFmtId="0" fontId="5" fillId="2" borderId="10" xfId="1" applyFont="1" applyFill="1" applyBorder="1" applyAlignment="1" applyProtection="1">
      <alignment horizontal="center"/>
      <protection locked="0"/>
    </xf>
    <xf numFmtId="0" fontId="5" fillId="0" borderId="19" xfId="1" applyFont="1" applyBorder="1" applyAlignment="1" applyProtection="1">
      <alignment horizontal="center" vertical="center"/>
    </xf>
    <xf numFmtId="0" fontId="1" fillId="0" borderId="20" xfId="1" applyBorder="1" applyAlignment="1" applyProtection="1">
      <alignment horizontal="center" vertical="center"/>
    </xf>
    <xf numFmtId="0" fontId="1" fillId="0" borderId="21" xfId="1" applyBorder="1" applyAlignment="1" applyProtection="1">
      <alignment horizontal="center" vertical="center"/>
    </xf>
    <xf numFmtId="0" fontId="3" fillId="0" borderId="7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horizontal="left"/>
    </xf>
    <xf numFmtId="0" fontId="3" fillId="2" borderId="8" xfId="1" applyFont="1" applyFill="1" applyBorder="1" applyAlignment="1" applyProtection="1">
      <alignment horizontal="left"/>
      <protection locked="0"/>
    </xf>
    <xf numFmtId="0" fontId="3" fillId="2" borderId="9" xfId="1" applyFont="1" applyFill="1" applyBorder="1" applyAlignment="1" applyProtection="1">
      <alignment horizontal="left"/>
      <protection locked="0"/>
    </xf>
    <xf numFmtId="0" fontId="3" fillId="2" borderId="10" xfId="1" applyFont="1" applyFill="1" applyBorder="1" applyAlignment="1" applyProtection="1">
      <alignment horizontal="left"/>
      <protection locked="0"/>
    </xf>
  </cellXfs>
  <cellStyles count="2">
    <cellStyle name="Standard" xfId="0" builtinId="0"/>
    <cellStyle name="Standard 2" xfId="1" xr:uid="{CC029037-53DA-440B-98E1-A2041B9739C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0D7C9-1624-4CE0-B415-157012A80317}">
  <sheetPr>
    <pageSetUpPr fitToPage="1"/>
  </sheetPr>
  <dimension ref="A1:Y96"/>
  <sheetViews>
    <sheetView tabSelected="1" zoomScaleNormal="100" workbookViewId="0">
      <selection activeCell="C3" sqref="C3:F3"/>
    </sheetView>
  </sheetViews>
  <sheetFormatPr baseColWidth="10" defaultRowHeight="15" x14ac:dyDescent="0.25"/>
  <cols>
    <col min="1" max="1" width="2.28515625" style="5" customWidth="1"/>
    <col min="2" max="2" width="3.7109375" style="5" customWidth="1"/>
    <col min="3" max="3" width="9.140625" style="5" customWidth="1"/>
    <col min="4" max="4" width="18.7109375" style="5" customWidth="1"/>
    <col min="5" max="5" width="10.7109375" style="5" customWidth="1"/>
    <col min="6" max="6" width="4.28515625" style="23" customWidth="1"/>
    <col min="7" max="7" width="10.7109375" style="5" customWidth="1"/>
    <col min="8" max="8" width="5.140625" style="5" customWidth="1"/>
    <col min="9" max="9" width="10.140625" style="5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11.42578125" hidden="1" customWidth="1"/>
  </cols>
  <sheetData>
    <row r="1" spans="1:25" s="5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S1" s="6"/>
      <c r="T1" s="6"/>
    </row>
    <row r="2" spans="1:25" s="5" customFormat="1" ht="12.75" x14ac:dyDescent="0.2">
      <c r="A2" s="7"/>
      <c r="B2" s="8" t="s">
        <v>1</v>
      </c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10"/>
      <c r="S2" s="6"/>
      <c r="T2" s="6"/>
    </row>
    <row r="3" spans="1:25" s="13" customFormat="1" ht="18" customHeight="1" x14ac:dyDescent="0.2">
      <c r="A3" s="172" t="s">
        <v>2</v>
      </c>
      <c r="B3" s="173"/>
      <c r="C3" s="174"/>
      <c r="D3" s="175"/>
      <c r="E3" s="175"/>
      <c r="F3" s="176"/>
      <c r="G3" s="11" t="s">
        <v>3</v>
      </c>
      <c r="H3" s="174"/>
      <c r="I3" s="175"/>
      <c r="J3" s="175"/>
      <c r="K3" s="175"/>
      <c r="L3" s="175"/>
      <c r="M3" s="176"/>
      <c r="N3" s="12"/>
      <c r="P3" s="14" t="s">
        <v>78</v>
      </c>
      <c r="Q3" s="14"/>
      <c r="R3" s="14"/>
      <c r="S3" s="15"/>
      <c r="T3" s="15"/>
      <c r="U3" s="14"/>
      <c r="V3" s="14"/>
      <c r="W3" s="14"/>
      <c r="X3" s="14"/>
      <c r="Y3" s="14"/>
    </row>
    <row r="4" spans="1:25" s="13" customFormat="1" ht="5.25" customHeight="1" x14ac:dyDescent="0.2">
      <c r="A4" s="145"/>
      <c r="B4" s="146"/>
      <c r="C4" s="16"/>
      <c r="D4" s="16"/>
      <c r="E4" s="11"/>
      <c r="F4" s="146"/>
      <c r="G4" s="146"/>
      <c r="H4" s="11"/>
      <c r="I4" s="11"/>
      <c r="J4" s="17"/>
      <c r="K4" s="11"/>
      <c r="L4" s="17"/>
      <c r="M4" s="17"/>
      <c r="N4" s="12"/>
      <c r="S4" s="18"/>
      <c r="T4" s="18"/>
    </row>
    <row r="5" spans="1:25" s="13" customFormat="1" ht="18" customHeight="1" x14ac:dyDescent="0.2">
      <c r="A5" s="145" t="s">
        <v>4</v>
      </c>
      <c r="B5" s="146"/>
      <c r="C5" s="16"/>
      <c r="D5" s="174"/>
      <c r="E5" s="175"/>
      <c r="F5" s="175"/>
      <c r="G5" s="175"/>
      <c r="H5" s="175"/>
      <c r="I5" s="175"/>
      <c r="J5" s="175"/>
      <c r="K5" s="175"/>
      <c r="L5" s="175"/>
      <c r="M5" s="176"/>
      <c r="N5" s="12"/>
      <c r="S5" s="18"/>
      <c r="T5" s="18"/>
    </row>
    <row r="6" spans="1:25" s="13" customFormat="1" ht="5.25" customHeight="1" x14ac:dyDescent="0.2">
      <c r="A6" s="145"/>
      <c r="B6" s="146"/>
      <c r="C6" s="16"/>
      <c r="D6" s="16"/>
      <c r="E6" s="11"/>
      <c r="F6" s="146"/>
      <c r="G6" s="146"/>
      <c r="H6" s="11"/>
      <c r="I6" s="11"/>
      <c r="J6" s="17"/>
      <c r="K6" s="11"/>
      <c r="L6" s="17"/>
      <c r="M6" s="17"/>
      <c r="N6" s="12"/>
      <c r="S6" s="18"/>
      <c r="T6" s="18"/>
    </row>
    <row r="7" spans="1:25" s="13" customFormat="1" ht="18" customHeight="1" x14ac:dyDescent="0.2">
      <c r="A7" s="145" t="s">
        <v>5</v>
      </c>
      <c r="B7" s="146"/>
      <c r="C7" s="16"/>
      <c r="D7" s="174"/>
      <c r="E7" s="175"/>
      <c r="F7" s="175"/>
      <c r="G7" s="175"/>
      <c r="H7" s="175"/>
      <c r="I7" s="175"/>
      <c r="J7" s="175"/>
      <c r="K7" s="175"/>
      <c r="L7" s="175"/>
      <c r="M7" s="176"/>
      <c r="N7" s="12"/>
      <c r="P7" s="19" t="s">
        <v>6</v>
      </c>
      <c r="Q7" s="19"/>
      <c r="R7" s="19"/>
      <c r="S7" s="130"/>
      <c r="T7" s="130"/>
      <c r="U7" s="19"/>
      <c r="V7" s="19"/>
      <c r="W7" s="19"/>
      <c r="X7" s="19"/>
      <c r="Y7" s="19"/>
    </row>
    <row r="8" spans="1:25" s="13" customFormat="1" ht="5.25" customHeight="1" thickBot="1" x14ac:dyDescent="0.25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  <c r="S8" s="18"/>
      <c r="T8" s="18"/>
    </row>
    <row r="9" spans="1:25" s="5" customFormat="1" ht="13.5" thickBot="1" x14ac:dyDescent="0.25">
      <c r="F9" s="23"/>
      <c r="S9" s="6"/>
      <c r="T9" s="6"/>
    </row>
    <row r="10" spans="1:25" s="26" customFormat="1" ht="12.75" x14ac:dyDescent="0.2">
      <c r="A10" s="1"/>
      <c r="B10" s="24" t="s">
        <v>7</v>
      </c>
      <c r="C10" s="2"/>
      <c r="D10" s="3"/>
      <c r="E10" s="3"/>
      <c r="F10" s="25"/>
      <c r="G10" s="3"/>
      <c r="H10" s="3"/>
      <c r="I10" s="3"/>
      <c r="J10" s="3"/>
      <c r="K10" s="3"/>
      <c r="L10" s="3"/>
      <c r="M10" s="3"/>
      <c r="N10" s="4"/>
      <c r="P10" s="27" t="s">
        <v>6</v>
      </c>
      <c r="Q10" s="28"/>
      <c r="R10" s="28"/>
      <c r="S10" s="29"/>
      <c r="T10" s="29"/>
      <c r="U10" s="28"/>
      <c r="V10" s="28"/>
      <c r="W10" s="28"/>
      <c r="X10" s="28"/>
      <c r="Y10" s="28"/>
    </row>
    <row r="11" spans="1:25" s="5" customFormat="1" ht="12.75" x14ac:dyDescent="0.2">
      <c r="A11" s="7"/>
      <c r="B11" s="30" t="s">
        <v>8</v>
      </c>
      <c r="C11" s="8"/>
      <c r="D11" s="9"/>
      <c r="E11" s="9"/>
      <c r="F11" s="31"/>
      <c r="G11" s="9"/>
      <c r="H11" s="9"/>
      <c r="I11" s="32"/>
      <c r="J11" s="33"/>
      <c r="K11" s="32"/>
      <c r="L11" s="33"/>
      <c r="M11" s="33"/>
      <c r="N11" s="10"/>
      <c r="S11" s="6"/>
      <c r="T11" s="6"/>
    </row>
    <row r="12" spans="1:25" s="38" customFormat="1" ht="13.5" customHeight="1" x14ac:dyDescent="0.2">
      <c r="A12" s="34"/>
      <c r="B12" s="142"/>
      <c r="C12" s="142"/>
      <c r="D12" s="142"/>
      <c r="E12" s="164" t="s">
        <v>9</v>
      </c>
      <c r="F12" s="164"/>
      <c r="G12" s="164"/>
      <c r="H12" s="142"/>
      <c r="I12" s="165"/>
      <c r="J12" s="165"/>
      <c r="K12" s="35"/>
      <c r="L12" s="36"/>
      <c r="M12" s="36"/>
      <c r="N12" s="37"/>
      <c r="S12" s="39"/>
      <c r="T12" s="39"/>
    </row>
    <row r="13" spans="1:25" s="5" customFormat="1" ht="3.75" customHeight="1" x14ac:dyDescent="0.2">
      <c r="A13" s="40"/>
      <c r="B13" s="41"/>
      <c r="C13" s="41"/>
      <c r="D13" s="41"/>
      <c r="E13" s="41"/>
      <c r="F13" s="42"/>
      <c r="G13" s="41"/>
      <c r="H13" s="41"/>
      <c r="I13" s="41"/>
      <c r="J13" s="41"/>
      <c r="K13" s="41"/>
      <c r="L13" s="41"/>
      <c r="M13" s="41"/>
      <c r="N13" s="43"/>
      <c r="S13" s="6"/>
      <c r="T13" s="6"/>
    </row>
    <row r="14" spans="1:25" s="5" customFormat="1" ht="3.75" customHeight="1" x14ac:dyDescent="0.2">
      <c r="A14" s="44"/>
      <c r="B14" s="26"/>
      <c r="C14" s="26"/>
      <c r="D14" s="26"/>
      <c r="E14" s="26"/>
      <c r="F14" s="45"/>
      <c r="G14" s="26"/>
      <c r="H14" s="26"/>
      <c r="I14" s="26"/>
      <c r="J14" s="26"/>
      <c r="K14" s="26"/>
      <c r="L14" s="26"/>
      <c r="M14" s="26"/>
      <c r="N14" s="46"/>
      <c r="S14" s="6"/>
      <c r="T14" s="6"/>
    </row>
    <row r="15" spans="1:25" s="5" customFormat="1" ht="12.75" x14ac:dyDescent="0.2">
      <c r="A15" s="44"/>
      <c r="B15" s="47" t="s">
        <v>10</v>
      </c>
      <c r="C15" s="26"/>
      <c r="D15" s="26"/>
      <c r="E15" s="26"/>
      <c r="F15" s="45"/>
      <c r="G15" s="26"/>
      <c r="H15" s="26"/>
      <c r="I15" s="26"/>
      <c r="J15" s="26"/>
      <c r="K15" s="26"/>
      <c r="L15" s="26"/>
      <c r="M15" s="26"/>
      <c r="N15" s="46"/>
      <c r="S15" s="6"/>
      <c r="T15" s="6"/>
    </row>
    <row r="16" spans="1:25" s="5" customFormat="1" ht="15" customHeight="1" x14ac:dyDescent="0.2">
      <c r="A16" s="44"/>
      <c r="B16" s="142" t="s">
        <v>11</v>
      </c>
      <c r="C16" s="26"/>
      <c r="D16" s="26"/>
      <c r="E16" s="26"/>
      <c r="F16" s="45"/>
      <c r="G16" s="26"/>
      <c r="H16" s="142"/>
      <c r="I16" s="165"/>
      <c r="J16" s="165"/>
      <c r="K16" s="35"/>
      <c r="L16" s="36"/>
      <c r="M16" s="36"/>
      <c r="N16" s="46"/>
      <c r="S16" s="6"/>
      <c r="T16" s="6"/>
    </row>
    <row r="17" spans="1:20" s="38" customFormat="1" ht="6" customHeight="1" x14ac:dyDescent="0.2">
      <c r="A17" s="34"/>
      <c r="B17" s="142"/>
      <c r="C17" s="142"/>
      <c r="D17" s="142"/>
      <c r="E17" s="142"/>
      <c r="F17" s="48"/>
      <c r="G17" s="142"/>
      <c r="H17" s="142"/>
      <c r="I17" s="142"/>
      <c r="J17" s="142"/>
      <c r="K17" s="142"/>
      <c r="L17" s="142"/>
      <c r="M17" s="142"/>
      <c r="N17" s="37"/>
      <c r="S17" s="39"/>
      <c r="T17" s="39"/>
    </row>
    <row r="18" spans="1:20" s="5" customFormat="1" ht="15" customHeight="1" x14ac:dyDescent="0.2">
      <c r="A18" s="44"/>
      <c r="B18" s="142" t="s">
        <v>12</v>
      </c>
      <c r="C18" s="26"/>
      <c r="D18" s="26"/>
      <c r="E18" s="166"/>
      <c r="F18" s="166"/>
      <c r="G18" s="166"/>
      <c r="H18" s="166"/>
      <c r="I18" s="166"/>
      <c r="J18" s="166"/>
      <c r="K18" s="166"/>
      <c r="L18" s="166"/>
      <c r="M18" s="166"/>
      <c r="N18" s="46"/>
      <c r="S18" s="6"/>
      <c r="T18" s="6"/>
    </row>
    <row r="19" spans="1:20" s="5" customFormat="1" ht="3.75" customHeight="1" x14ac:dyDescent="0.2">
      <c r="A19" s="40"/>
      <c r="B19" s="41"/>
      <c r="C19" s="41"/>
      <c r="D19" s="41"/>
      <c r="E19" s="41"/>
      <c r="F19" s="42"/>
      <c r="G19" s="41"/>
      <c r="H19" s="41"/>
      <c r="I19" s="41"/>
      <c r="J19" s="41"/>
      <c r="K19" s="41"/>
      <c r="L19" s="41"/>
      <c r="M19" s="41"/>
      <c r="N19" s="43"/>
      <c r="S19" s="6"/>
      <c r="T19" s="6"/>
    </row>
    <row r="20" spans="1:20" s="5" customFormat="1" ht="12.75" x14ac:dyDescent="0.2">
      <c r="A20" s="44"/>
      <c r="B20" s="47" t="s">
        <v>13</v>
      </c>
      <c r="C20" s="26"/>
      <c r="D20" s="26"/>
      <c r="E20" s="26"/>
      <c r="F20" s="45"/>
      <c r="G20" s="26"/>
      <c r="H20" s="26"/>
      <c r="I20" s="26"/>
      <c r="J20" s="26"/>
      <c r="K20" s="26"/>
      <c r="L20" s="26"/>
      <c r="M20" s="26"/>
      <c r="N20" s="46"/>
      <c r="S20" s="6"/>
      <c r="T20" s="6"/>
    </row>
    <row r="21" spans="1:20" s="13" customFormat="1" ht="15" customHeight="1" x14ac:dyDescent="0.2">
      <c r="A21" s="49"/>
      <c r="B21" s="30" t="s">
        <v>14</v>
      </c>
      <c r="C21" s="50"/>
      <c r="D21" s="50"/>
      <c r="E21" s="50"/>
      <c r="F21" s="51"/>
      <c r="G21" s="50"/>
      <c r="H21" s="50"/>
      <c r="I21" s="50"/>
      <c r="J21" s="50"/>
      <c r="K21" s="50"/>
      <c r="L21" s="50"/>
      <c r="M21" s="50"/>
      <c r="N21" s="52"/>
      <c r="S21" s="18"/>
      <c r="T21" s="18"/>
    </row>
    <row r="22" spans="1:20" s="13" customFormat="1" ht="4.5" customHeight="1" x14ac:dyDescent="0.2">
      <c r="A22" s="53"/>
      <c r="B22" s="54"/>
      <c r="C22" s="16"/>
      <c r="D22" s="16"/>
      <c r="E22" s="16"/>
      <c r="F22" s="55"/>
      <c r="G22" s="16"/>
      <c r="H22" s="16"/>
      <c r="I22" s="16"/>
      <c r="J22" s="16"/>
      <c r="K22" s="16"/>
      <c r="L22" s="16"/>
      <c r="M22" s="16"/>
      <c r="N22" s="12"/>
      <c r="S22" s="18"/>
      <c r="T22" s="18"/>
    </row>
    <row r="23" spans="1:20" s="38" customFormat="1" ht="15" customHeight="1" x14ac:dyDescent="0.2">
      <c r="A23" s="34"/>
      <c r="B23" s="56"/>
      <c r="C23" s="142" t="s">
        <v>15</v>
      </c>
      <c r="D23" s="142"/>
      <c r="E23" s="57"/>
      <c r="F23" s="48"/>
      <c r="G23" s="142" t="s">
        <v>16</v>
      </c>
      <c r="H23" s="142"/>
      <c r="I23" s="142"/>
      <c r="J23" s="142"/>
      <c r="K23" s="58" t="s">
        <v>17</v>
      </c>
      <c r="L23" s="167"/>
      <c r="M23" s="168"/>
      <c r="N23" s="37"/>
      <c r="S23" s="39"/>
      <c r="T23" s="39"/>
    </row>
    <row r="24" spans="1:20" s="5" customFormat="1" ht="4.5" customHeight="1" x14ac:dyDescent="0.2">
      <c r="A24" s="44"/>
      <c r="B24" s="26"/>
      <c r="C24" s="26"/>
      <c r="D24" s="26"/>
      <c r="E24" s="26"/>
      <c r="F24" s="45"/>
      <c r="G24" s="26"/>
      <c r="H24" s="26"/>
      <c r="I24" s="26"/>
      <c r="J24" s="26"/>
      <c r="K24" s="26"/>
      <c r="L24" s="26"/>
      <c r="M24" s="26"/>
      <c r="N24" s="46"/>
      <c r="S24" s="6"/>
      <c r="T24" s="6"/>
    </row>
    <row r="25" spans="1:20" s="38" customFormat="1" ht="15" customHeight="1" x14ac:dyDescent="0.2">
      <c r="A25" s="34"/>
      <c r="B25" s="56"/>
      <c r="C25" s="142" t="s">
        <v>18</v>
      </c>
      <c r="D25" s="142"/>
      <c r="E25" s="57"/>
      <c r="F25" s="48"/>
      <c r="G25" s="142" t="s">
        <v>19</v>
      </c>
      <c r="H25" s="142"/>
      <c r="I25" s="142"/>
      <c r="J25" s="142"/>
      <c r="K25" s="142"/>
      <c r="L25" s="142"/>
      <c r="M25" s="142"/>
      <c r="N25" s="37"/>
      <c r="S25" s="39"/>
      <c r="T25" s="39"/>
    </row>
    <row r="26" spans="1:20" s="5" customFormat="1" ht="4.5" customHeight="1" x14ac:dyDescent="0.2">
      <c r="A26" s="44"/>
      <c r="B26" s="41"/>
      <c r="C26" s="41"/>
      <c r="D26" s="41"/>
      <c r="E26" s="41"/>
      <c r="F26" s="42"/>
      <c r="G26" s="41"/>
      <c r="H26" s="41"/>
      <c r="I26" s="41"/>
      <c r="J26" s="41"/>
      <c r="K26" s="41"/>
      <c r="L26" s="41"/>
      <c r="M26" s="41"/>
      <c r="N26" s="43"/>
      <c r="S26" s="6"/>
      <c r="T26" s="6"/>
    </row>
    <row r="27" spans="1:20" s="5" customFormat="1" ht="3.75" customHeight="1" x14ac:dyDescent="0.2">
      <c r="A27" s="44"/>
      <c r="B27" s="26"/>
      <c r="C27" s="26"/>
      <c r="D27" s="26"/>
      <c r="E27" s="26"/>
      <c r="F27" s="45"/>
      <c r="G27" s="26"/>
      <c r="H27" s="26"/>
      <c r="I27" s="26"/>
      <c r="J27" s="26"/>
      <c r="K27" s="26"/>
      <c r="L27" s="26"/>
      <c r="M27" s="26"/>
      <c r="N27" s="46"/>
      <c r="S27" s="6"/>
      <c r="T27" s="6"/>
    </row>
    <row r="28" spans="1:20" s="5" customFormat="1" ht="12.75" x14ac:dyDescent="0.2">
      <c r="A28" s="44"/>
      <c r="B28" s="54" t="s">
        <v>72</v>
      </c>
      <c r="C28" s="26"/>
      <c r="D28" s="26"/>
      <c r="E28" s="26"/>
      <c r="F28" s="45"/>
      <c r="G28" s="26"/>
      <c r="H28" s="26"/>
      <c r="I28" s="26"/>
      <c r="J28" s="26"/>
      <c r="K28" s="26"/>
      <c r="L28" s="26"/>
      <c r="M28" s="26"/>
      <c r="N28" s="46"/>
      <c r="S28" s="6"/>
      <c r="T28" s="6"/>
    </row>
    <row r="29" spans="1:20" s="38" customFormat="1" ht="15" customHeight="1" x14ac:dyDescent="0.2">
      <c r="A29" s="34"/>
      <c r="B29" s="26"/>
      <c r="E29" s="129">
        <v>39</v>
      </c>
      <c r="F29" s="142" t="s">
        <v>75</v>
      </c>
      <c r="G29" s="101"/>
      <c r="H29" s="101"/>
      <c r="I29" s="75"/>
      <c r="J29" s="141"/>
      <c r="L29" s="142"/>
      <c r="M29" s="142"/>
      <c r="N29" s="37"/>
      <c r="S29" s="39"/>
      <c r="T29" s="39"/>
    </row>
    <row r="30" spans="1:20" s="5" customFormat="1" ht="4.5" customHeight="1" x14ac:dyDescent="0.2">
      <c r="A30" s="40"/>
      <c r="B30" s="41"/>
      <c r="C30" s="41"/>
      <c r="D30" s="41"/>
      <c r="E30" s="41"/>
      <c r="F30" s="42"/>
      <c r="G30" s="41"/>
      <c r="H30" s="41"/>
      <c r="I30" s="41"/>
      <c r="J30" s="41"/>
      <c r="K30" s="41"/>
      <c r="L30" s="41"/>
      <c r="M30" s="41"/>
      <c r="N30" s="43"/>
      <c r="S30" s="6"/>
      <c r="T30" s="6"/>
    </row>
    <row r="31" spans="1:20" s="26" customFormat="1" ht="12.75" x14ac:dyDescent="0.2">
      <c r="A31" s="44"/>
      <c r="B31" s="47" t="s">
        <v>20</v>
      </c>
      <c r="F31" s="45"/>
      <c r="N31" s="46"/>
      <c r="S31" s="60"/>
      <c r="T31" s="60"/>
    </row>
    <row r="32" spans="1:20" s="13" customFormat="1" ht="15" customHeight="1" x14ac:dyDescent="0.2">
      <c r="A32" s="49"/>
      <c r="B32" s="30" t="s">
        <v>21</v>
      </c>
      <c r="C32" s="50"/>
      <c r="D32" s="50"/>
      <c r="E32" s="50"/>
      <c r="F32" s="51"/>
      <c r="G32" s="50"/>
      <c r="H32" s="50"/>
      <c r="I32" s="50"/>
      <c r="J32" s="50"/>
      <c r="K32" s="50"/>
      <c r="L32" s="50"/>
      <c r="M32" s="50"/>
      <c r="N32" s="52"/>
      <c r="S32" s="18"/>
      <c r="T32" s="18"/>
    </row>
    <row r="33" spans="1:21" s="13" customFormat="1" ht="3.75" customHeight="1" x14ac:dyDescent="0.2">
      <c r="A33" s="53"/>
      <c r="B33" s="16"/>
      <c r="C33" s="16"/>
      <c r="D33" s="16"/>
      <c r="E33" s="16"/>
      <c r="F33" s="55"/>
      <c r="G33" s="16"/>
      <c r="H33" s="16"/>
      <c r="I33" s="16"/>
      <c r="J33" s="16"/>
      <c r="K33" s="16"/>
      <c r="L33" s="16"/>
      <c r="M33" s="16"/>
      <c r="N33" s="12"/>
      <c r="S33" s="18"/>
      <c r="T33" s="18"/>
    </row>
    <row r="34" spans="1:21" s="5" customFormat="1" ht="12.75" x14ac:dyDescent="0.2">
      <c r="A34" s="44"/>
      <c r="B34" s="26"/>
      <c r="C34" s="26"/>
      <c r="D34" s="144" t="s">
        <v>22</v>
      </c>
      <c r="E34" s="61"/>
      <c r="F34" s="62"/>
      <c r="G34" s="61"/>
      <c r="H34" s="26"/>
      <c r="I34" s="61"/>
      <c r="J34" s="26"/>
      <c r="K34" s="61"/>
      <c r="L34" s="26"/>
      <c r="M34" s="169" t="s">
        <v>23</v>
      </c>
      <c r="N34" s="46"/>
      <c r="S34" s="6"/>
      <c r="T34" s="6"/>
    </row>
    <row r="35" spans="1:21" s="38" customFormat="1" ht="11.25" x14ac:dyDescent="0.2">
      <c r="A35" s="34"/>
      <c r="B35" s="142" t="s">
        <v>9</v>
      </c>
      <c r="C35" s="142"/>
      <c r="D35" s="142"/>
      <c r="E35" s="59"/>
      <c r="F35" s="48"/>
      <c r="G35" s="63"/>
      <c r="H35" s="142"/>
      <c r="I35" s="63"/>
      <c r="J35" s="142"/>
      <c r="K35" s="63"/>
      <c r="L35" s="142"/>
      <c r="M35" s="170"/>
      <c r="N35" s="37"/>
      <c r="S35" s="39"/>
      <c r="T35" s="39"/>
    </row>
    <row r="36" spans="1:21" s="38" customFormat="1" ht="11.25" x14ac:dyDescent="0.2">
      <c r="A36" s="34"/>
      <c r="B36" s="142" t="s">
        <v>24</v>
      </c>
      <c r="C36" s="142"/>
      <c r="D36" s="142"/>
      <c r="E36" s="59"/>
      <c r="F36" s="48"/>
      <c r="G36" s="63"/>
      <c r="H36" s="142"/>
      <c r="I36" s="63"/>
      <c r="J36" s="142"/>
      <c r="K36" s="63"/>
      <c r="L36" s="142"/>
      <c r="M36" s="171"/>
      <c r="N36" s="37"/>
      <c r="S36" s="39"/>
      <c r="T36" s="39"/>
    </row>
    <row r="37" spans="1:21" ht="3.75" customHeight="1" x14ac:dyDescent="0.25">
      <c r="A37" s="64"/>
      <c r="B37" s="65"/>
      <c r="C37" s="65"/>
      <c r="D37" s="65"/>
      <c r="E37" s="66"/>
      <c r="F37" s="67"/>
      <c r="G37" s="65"/>
      <c r="H37" s="65"/>
      <c r="I37" s="65"/>
      <c r="J37" s="68"/>
      <c r="K37" s="68"/>
      <c r="L37" s="68"/>
      <c r="M37" s="68"/>
      <c r="N37" s="69"/>
    </row>
    <row r="38" spans="1:21" ht="3.75" customHeight="1" x14ac:dyDescent="0.25">
      <c r="A38" s="34"/>
      <c r="B38" s="142"/>
      <c r="C38" s="142"/>
      <c r="D38" s="142"/>
      <c r="E38" s="142"/>
      <c r="F38" s="48"/>
      <c r="G38" s="142"/>
      <c r="H38" s="142"/>
      <c r="I38" s="142"/>
      <c r="J38" s="68"/>
      <c r="K38" s="68"/>
      <c r="L38" s="68"/>
      <c r="M38" s="68"/>
      <c r="N38" s="69"/>
    </row>
    <row r="39" spans="1:21" x14ac:dyDescent="0.25">
      <c r="A39" s="53"/>
      <c r="B39" s="54" t="s">
        <v>74</v>
      </c>
      <c r="C39" s="16"/>
      <c r="D39" s="16"/>
      <c r="E39" s="70"/>
      <c r="F39" s="55"/>
      <c r="G39" s="16"/>
      <c r="H39" s="16"/>
      <c r="I39" s="16"/>
      <c r="J39" s="68"/>
      <c r="K39" s="68"/>
      <c r="L39" s="68"/>
      <c r="M39" s="68"/>
      <c r="N39" s="69"/>
      <c r="R39" s="13"/>
      <c r="S39" s="126">
        <f>E44</f>
        <v>1</v>
      </c>
      <c r="T39" s="126">
        <f>(E41*E74+G41*G74+I41*I74+K41*K74)/12/E29</f>
        <v>1</v>
      </c>
      <c r="U39" s="13"/>
    </row>
    <row r="40" spans="1:21" ht="3.75" customHeight="1" x14ac:dyDescent="0.25">
      <c r="A40" s="34"/>
      <c r="B40" s="142"/>
      <c r="C40" s="142"/>
      <c r="D40" s="142"/>
      <c r="E40" s="142"/>
      <c r="F40" s="48"/>
      <c r="G40" s="142"/>
      <c r="H40" s="142"/>
      <c r="I40" s="142"/>
      <c r="J40" s="68"/>
      <c r="K40" s="68"/>
      <c r="L40" s="68"/>
      <c r="M40" s="68"/>
      <c r="N40" s="69"/>
      <c r="R40" s="38"/>
      <c r="S40" s="126"/>
      <c r="T40" s="126"/>
      <c r="U40" s="38"/>
    </row>
    <row r="41" spans="1:21" ht="15" customHeight="1" x14ac:dyDescent="0.25">
      <c r="A41" s="34"/>
      <c r="B41" s="142" t="s">
        <v>79</v>
      </c>
      <c r="C41" s="142"/>
      <c r="D41" s="142"/>
      <c r="E41" s="131">
        <v>39</v>
      </c>
      <c r="F41" s="132"/>
      <c r="G41" s="131"/>
      <c r="H41" s="133"/>
      <c r="I41" s="131"/>
      <c r="J41" s="133"/>
      <c r="K41" s="131"/>
      <c r="L41" s="153" t="s">
        <v>75</v>
      </c>
      <c r="M41" s="68"/>
      <c r="N41" s="69"/>
      <c r="R41" s="38"/>
      <c r="S41" s="126"/>
      <c r="T41" s="126"/>
      <c r="U41" s="38"/>
    </row>
    <row r="42" spans="1:21" ht="15" customHeight="1" x14ac:dyDescent="0.25">
      <c r="A42" s="34"/>
      <c r="B42" s="142" t="s">
        <v>80</v>
      </c>
      <c r="C42" s="142"/>
      <c r="D42" s="142"/>
      <c r="E42" s="131">
        <v>39</v>
      </c>
      <c r="F42" s="132"/>
      <c r="G42" s="131"/>
      <c r="H42" s="133"/>
      <c r="I42" s="131"/>
      <c r="J42" s="133"/>
      <c r="K42" s="131"/>
      <c r="L42" s="153" t="s">
        <v>73</v>
      </c>
      <c r="M42" s="68"/>
      <c r="N42" s="69"/>
      <c r="R42" s="38"/>
      <c r="S42" s="126"/>
      <c r="T42" s="126"/>
      <c r="U42" s="38"/>
    </row>
    <row r="43" spans="1:21" ht="15" customHeight="1" x14ac:dyDescent="0.25">
      <c r="A43" s="161" t="s">
        <v>77</v>
      </c>
      <c r="B43" s="162"/>
      <c r="C43" s="142" t="s">
        <v>74</v>
      </c>
      <c r="D43" s="142"/>
      <c r="E43" s="128">
        <f>E42/E29</f>
        <v>1</v>
      </c>
      <c r="F43" s="48"/>
      <c r="G43" s="128">
        <f>G42/E29</f>
        <v>0</v>
      </c>
      <c r="H43" s="142"/>
      <c r="I43" s="128">
        <f>I42/E29</f>
        <v>0</v>
      </c>
      <c r="J43" s="68"/>
      <c r="K43" s="128">
        <f>K42/E29</f>
        <v>0</v>
      </c>
      <c r="L43" s="127"/>
      <c r="M43" s="68"/>
      <c r="N43" s="69"/>
      <c r="R43" s="38"/>
      <c r="S43" s="126"/>
      <c r="T43" s="126"/>
      <c r="U43" s="38"/>
    </row>
    <row r="44" spans="1:21" ht="15" customHeight="1" x14ac:dyDescent="0.25">
      <c r="A44" s="161" t="s">
        <v>77</v>
      </c>
      <c r="B44" s="162"/>
      <c r="C44" s="142" t="s">
        <v>74</v>
      </c>
      <c r="D44" s="142"/>
      <c r="E44" s="163">
        <f>(E42*E74+G42*G74+I42*I74+K42*K74)/12/E29</f>
        <v>1</v>
      </c>
      <c r="F44" s="163"/>
      <c r="G44" s="163"/>
      <c r="H44" s="163"/>
      <c r="I44" s="163"/>
      <c r="J44" s="163"/>
      <c r="K44" s="163"/>
      <c r="L44" s="127" t="s">
        <v>76</v>
      </c>
      <c r="M44" s="68"/>
      <c r="N44" s="69"/>
      <c r="R44" s="38"/>
      <c r="S44" s="126"/>
      <c r="T44" s="126"/>
      <c r="U44" s="38"/>
    </row>
    <row r="45" spans="1:21" ht="3.75" customHeight="1" x14ac:dyDescent="0.25">
      <c r="A45" s="34"/>
      <c r="B45" s="142"/>
      <c r="C45" s="142"/>
      <c r="D45" s="142"/>
      <c r="E45" s="142"/>
      <c r="F45" s="48"/>
      <c r="G45" s="142"/>
      <c r="H45" s="142"/>
      <c r="I45" s="142"/>
      <c r="J45" s="68"/>
      <c r="K45" s="68"/>
      <c r="L45" s="68"/>
      <c r="M45" s="68"/>
      <c r="N45" s="69"/>
      <c r="R45" s="38"/>
      <c r="S45" s="126"/>
      <c r="T45" s="126"/>
      <c r="U45" s="38"/>
    </row>
    <row r="46" spans="1:21" ht="15" customHeight="1" x14ac:dyDescent="0.25">
      <c r="A46" s="53"/>
      <c r="B46" s="54" t="s">
        <v>81</v>
      </c>
      <c r="C46" s="16"/>
      <c r="D46" s="16"/>
      <c r="E46" s="142"/>
      <c r="F46" s="48"/>
      <c r="G46" s="142"/>
      <c r="H46" s="142"/>
      <c r="I46" s="142"/>
      <c r="J46" s="68"/>
      <c r="K46" s="68"/>
      <c r="L46" s="68"/>
      <c r="M46" s="68"/>
      <c r="N46" s="69"/>
      <c r="R46" s="38"/>
      <c r="S46" s="126"/>
      <c r="T46" s="126"/>
      <c r="U46" s="38"/>
    </row>
    <row r="47" spans="1:21" ht="3.75" customHeight="1" x14ac:dyDescent="0.25">
      <c r="A47" s="34"/>
      <c r="B47" s="142"/>
      <c r="C47" s="142"/>
      <c r="D47" s="142"/>
      <c r="E47" s="142"/>
      <c r="F47" s="48"/>
      <c r="G47" s="142"/>
      <c r="H47" s="142"/>
      <c r="I47" s="142"/>
      <c r="J47" s="68"/>
      <c r="K47" s="68"/>
      <c r="L47" s="68"/>
      <c r="M47" s="68"/>
      <c r="N47" s="69"/>
      <c r="R47" s="38"/>
      <c r="S47" s="126"/>
      <c r="T47" s="126"/>
      <c r="U47" s="38"/>
    </row>
    <row r="48" spans="1:21" x14ac:dyDescent="0.25">
      <c r="A48" s="34"/>
      <c r="B48" s="142" t="s">
        <v>25</v>
      </c>
      <c r="C48" s="142"/>
      <c r="D48" s="142"/>
      <c r="E48" s="71"/>
      <c r="F48" s="72" t="s">
        <v>26</v>
      </c>
      <c r="G48" s="71"/>
      <c r="H48" s="73" t="s">
        <v>26</v>
      </c>
      <c r="I48" s="71"/>
      <c r="J48" s="72" t="s">
        <v>26</v>
      </c>
      <c r="K48" s="71"/>
      <c r="L48" s="90" t="s">
        <v>26</v>
      </c>
      <c r="M48" s="68"/>
      <c r="N48" s="69"/>
      <c r="R48" s="38"/>
      <c r="S48" s="126"/>
      <c r="T48" s="126"/>
      <c r="U48" s="38"/>
    </row>
    <row r="49" spans="1:21" x14ac:dyDescent="0.25">
      <c r="A49" s="34"/>
      <c r="B49" s="155" t="s">
        <v>27</v>
      </c>
      <c r="C49" s="155"/>
      <c r="D49" s="156"/>
      <c r="E49" s="71"/>
      <c r="F49" s="139" t="s">
        <v>26</v>
      </c>
      <c r="G49" s="71"/>
      <c r="H49" s="72" t="s">
        <v>26</v>
      </c>
      <c r="I49" s="71"/>
      <c r="J49" s="72" t="s">
        <v>26</v>
      </c>
      <c r="K49" s="71"/>
      <c r="L49" s="90" t="s">
        <v>26</v>
      </c>
      <c r="M49" s="91"/>
      <c r="N49" s="69"/>
      <c r="R49" s="38"/>
      <c r="S49" s="154" t="s">
        <v>28</v>
      </c>
      <c r="T49" s="154"/>
      <c r="U49" s="38" t="s">
        <v>29</v>
      </c>
    </row>
    <row r="50" spans="1:21" x14ac:dyDescent="0.25">
      <c r="A50" s="34"/>
      <c r="B50" s="155" t="s">
        <v>30</v>
      </c>
      <c r="C50" s="155"/>
      <c r="D50" s="156"/>
      <c r="E50" s="71"/>
      <c r="F50" s="139" t="s">
        <v>26</v>
      </c>
      <c r="G50" s="71"/>
      <c r="H50" s="72" t="s">
        <v>26</v>
      </c>
      <c r="I50" s="71"/>
      <c r="J50" s="72" t="s">
        <v>26</v>
      </c>
      <c r="K50" s="71"/>
      <c r="L50" s="90" t="s">
        <v>26</v>
      </c>
      <c r="M50" s="91"/>
      <c r="N50" s="69"/>
      <c r="R50" s="38"/>
      <c r="S50" s="150"/>
      <c r="T50" s="150"/>
      <c r="U50" s="38"/>
    </row>
    <row r="51" spans="1:21" x14ac:dyDescent="0.25">
      <c r="A51" s="34"/>
      <c r="B51" s="155" t="s">
        <v>30</v>
      </c>
      <c r="C51" s="155"/>
      <c r="D51" s="156"/>
      <c r="E51" s="140"/>
      <c r="F51" s="72" t="s">
        <v>26</v>
      </c>
      <c r="G51" s="140"/>
      <c r="H51" s="72" t="s">
        <v>26</v>
      </c>
      <c r="I51" s="71"/>
      <c r="J51" s="72" t="s">
        <v>26</v>
      </c>
      <c r="K51" s="71"/>
      <c r="L51" s="90" t="s">
        <v>26</v>
      </c>
      <c r="M51" s="91"/>
      <c r="N51" s="69"/>
      <c r="R51" s="38" t="s">
        <v>31</v>
      </c>
      <c r="S51" s="39">
        <f>(E48*E74+G48*G74+I48*I74+K48*K74)</f>
        <v>0</v>
      </c>
      <c r="T51" s="39">
        <f>S51/S39*T39</f>
        <v>0</v>
      </c>
      <c r="U51" s="38"/>
    </row>
    <row r="52" spans="1:21" x14ac:dyDescent="0.25">
      <c r="A52" s="74"/>
      <c r="B52" s="58"/>
      <c r="C52" s="75"/>
      <c r="D52" s="58" t="s">
        <v>32</v>
      </c>
      <c r="E52" s="76">
        <f>SUM(E48:E51)</f>
        <v>0</v>
      </c>
      <c r="F52" s="77" t="s">
        <v>26</v>
      </c>
      <c r="G52" s="76">
        <f>SUM(G48:G51)</f>
        <v>0</v>
      </c>
      <c r="H52" s="78" t="s">
        <v>26</v>
      </c>
      <c r="I52" s="76">
        <f>SUM(I48:I51)</f>
        <v>0</v>
      </c>
      <c r="J52" s="77" t="s">
        <v>26</v>
      </c>
      <c r="K52" s="76">
        <f>SUM(K48:K51)</f>
        <v>0</v>
      </c>
      <c r="L52" s="79" t="s">
        <v>26</v>
      </c>
      <c r="M52" s="68"/>
      <c r="N52" s="69"/>
      <c r="R52" s="38" t="s">
        <v>33</v>
      </c>
      <c r="S52" s="39">
        <f>E78</f>
        <v>0</v>
      </c>
      <c r="T52" s="39">
        <f>S52/S39*T39</f>
        <v>0</v>
      </c>
      <c r="U52" s="38"/>
    </row>
    <row r="53" spans="1:21" x14ac:dyDescent="0.25">
      <c r="A53" s="74"/>
      <c r="B53" s="58"/>
      <c r="C53" s="75"/>
      <c r="D53" s="58" t="s">
        <v>34</v>
      </c>
      <c r="E53" s="80"/>
      <c r="F53" s="77" t="s">
        <v>26</v>
      </c>
      <c r="G53" s="81"/>
      <c r="H53" s="77" t="s">
        <v>26</v>
      </c>
      <c r="I53" s="81"/>
      <c r="J53" s="77" t="s">
        <v>26</v>
      </c>
      <c r="K53" s="81"/>
      <c r="L53" s="79" t="s">
        <v>26</v>
      </c>
      <c r="M53" s="68"/>
      <c r="N53" s="69"/>
      <c r="R53" s="38"/>
      <c r="S53" s="39"/>
      <c r="T53" s="39"/>
      <c r="U53" s="38"/>
    </row>
    <row r="54" spans="1:21" ht="11.25" customHeight="1" x14ac:dyDescent="0.25">
      <c r="A54" s="34"/>
      <c r="B54" s="142"/>
      <c r="C54" s="142"/>
      <c r="D54" s="142"/>
      <c r="E54" s="82"/>
      <c r="F54" s="83"/>
      <c r="G54" s="84"/>
      <c r="H54" s="85"/>
      <c r="I54" s="84"/>
      <c r="J54" s="83"/>
      <c r="K54" s="84"/>
      <c r="L54" s="85"/>
      <c r="M54" s="68"/>
      <c r="N54" s="69"/>
      <c r="R54" s="38" t="s">
        <v>35</v>
      </c>
      <c r="S54" s="39">
        <f>S51+S52</f>
        <v>0</v>
      </c>
      <c r="T54" s="39">
        <f>T51+T52</f>
        <v>0</v>
      </c>
      <c r="U54" s="38"/>
    </row>
    <row r="55" spans="1:21" x14ac:dyDescent="0.25">
      <c r="A55" s="53"/>
      <c r="B55" s="54" t="s">
        <v>36</v>
      </c>
      <c r="C55" s="16"/>
      <c r="D55" s="16"/>
      <c r="E55" s="86"/>
      <c r="F55" s="87"/>
      <c r="G55" s="86"/>
      <c r="H55" s="88"/>
      <c r="I55" s="86"/>
      <c r="J55" s="87"/>
      <c r="K55" s="86"/>
      <c r="L55" s="88"/>
      <c r="M55" s="68"/>
      <c r="N55" s="69"/>
      <c r="R55" s="13" t="s">
        <v>37</v>
      </c>
      <c r="S55" s="18">
        <v>66150</v>
      </c>
      <c r="T55" s="18">
        <v>66150</v>
      </c>
      <c r="U55" s="39">
        <v>96600</v>
      </c>
    </row>
    <row r="56" spans="1:21" ht="3.75" customHeight="1" x14ac:dyDescent="0.25">
      <c r="A56" s="34"/>
      <c r="B56" s="142"/>
      <c r="C56" s="142"/>
      <c r="D56" s="142"/>
      <c r="E56" s="84"/>
      <c r="F56" s="83"/>
      <c r="G56" s="84"/>
      <c r="H56" s="85"/>
      <c r="I56" s="84"/>
      <c r="J56" s="83"/>
      <c r="K56" s="84"/>
      <c r="L56" s="85"/>
      <c r="M56" s="68"/>
      <c r="N56" s="69"/>
      <c r="R56" s="38"/>
      <c r="S56" s="39"/>
      <c r="T56" s="39"/>
      <c r="U56" s="38"/>
    </row>
    <row r="57" spans="1:21" s="38" customFormat="1" ht="15" customHeight="1" x14ac:dyDescent="0.2">
      <c r="A57" s="34"/>
      <c r="B57" s="142" t="s">
        <v>38</v>
      </c>
      <c r="C57" s="142"/>
      <c r="D57" s="142"/>
      <c r="E57" s="89">
        <f>IF(E42=0,0,IF(E48/E42*E41&gt;S60,(S60/E41*E42+E49+E51)*M57,E53*M57))</f>
        <v>0</v>
      </c>
      <c r="F57" s="135" t="s">
        <v>26</v>
      </c>
      <c r="G57" s="89">
        <f>IF(G42=0,0,IF(G48/G42*G41&gt;S60,(S60/G41*G42+G49+G51)*M57,G53*M57))</f>
        <v>0</v>
      </c>
      <c r="H57" s="136" t="s">
        <v>26</v>
      </c>
      <c r="I57" s="89">
        <f>IF(I42=0,0,IF(I48/I42*I41&gt;S60,(S60/I41*I42+I49+I51)*M57,I53*M57))</f>
        <v>0</v>
      </c>
      <c r="J57" s="137" t="s">
        <v>26</v>
      </c>
      <c r="K57" s="89">
        <f>IF(K42=0,0,IF(K48/K42*K41&gt;S60,(S60/K41*K42+K49+K51)*M57,K53*M57))</f>
        <v>0</v>
      </c>
      <c r="L57" s="90" t="s">
        <v>26</v>
      </c>
      <c r="M57" s="91">
        <v>1.2999999999999999E-2</v>
      </c>
      <c r="N57" s="37"/>
      <c r="R57" s="38" t="s">
        <v>39</v>
      </c>
      <c r="S57" s="39">
        <f>S54-S55</f>
        <v>-66150</v>
      </c>
      <c r="T57" s="39">
        <f>T54-T55</f>
        <v>-66150</v>
      </c>
    </row>
    <row r="58" spans="1:21" s="38" customFormat="1" ht="15" customHeight="1" x14ac:dyDescent="0.2">
      <c r="A58" s="34"/>
      <c r="B58" s="142" t="s">
        <v>40</v>
      </c>
      <c r="C58" s="142"/>
      <c r="D58" s="142"/>
      <c r="E58" s="89">
        <f>IF(E42=0,0,IF(E48/E42*E41&gt;U60,(U60/E41*E42+E49+E51)*M58,E53*M58))</f>
        <v>0</v>
      </c>
      <c r="F58" s="135" t="s">
        <v>26</v>
      </c>
      <c r="G58" s="89">
        <f>IF(G42=0,0,IF(G48/G42*G41&gt;U60,(U60/G41*G42+G49+G51)*M58,G53*M58))</f>
        <v>0</v>
      </c>
      <c r="H58" s="136" t="s">
        <v>26</v>
      </c>
      <c r="I58" s="89">
        <f>IF(I42=0,0,IF(I48/I42*I41&gt;U60,(U60/I41*I42+I49+I51)*M58,I53*M58))</f>
        <v>0</v>
      </c>
      <c r="J58" s="137" t="s">
        <v>26</v>
      </c>
      <c r="K58" s="89">
        <f>IF(K42=0,0,IF(K48/K42*K41&gt;T60,(T60/K41*K42+K49+K51)*M58,K53*M58))</f>
        <v>0</v>
      </c>
      <c r="L58" s="90" t="s">
        <v>26</v>
      </c>
      <c r="M58" s="91">
        <v>9.2999999999999999E-2</v>
      </c>
      <c r="N58" s="37"/>
      <c r="R58" s="38" t="s">
        <v>41</v>
      </c>
      <c r="S58" s="39">
        <f>S52-S57</f>
        <v>66150</v>
      </c>
      <c r="T58" s="39">
        <f>T52-T57</f>
        <v>66150</v>
      </c>
    </row>
    <row r="59" spans="1:21" s="38" customFormat="1" ht="15" customHeight="1" x14ac:dyDescent="0.2">
      <c r="A59" s="34"/>
      <c r="B59" s="142" t="s">
        <v>42</v>
      </c>
      <c r="C59" s="142"/>
      <c r="D59" s="142"/>
      <c r="E59" s="89">
        <f>IF(E42=0,0,IF(E48/E42*E41&gt;U60,(U60/E41*E42+E49+E51)*M59,E53*M59))</f>
        <v>0</v>
      </c>
      <c r="F59" s="135" t="s">
        <v>26</v>
      </c>
      <c r="G59" s="89">
        <f>IF(G42=0,0,IF(G48/G42*G41&gt;U60,(U60/G41*G42+G49+G51)*M59,G53*M59))</f>
        <v>0</v>
      </c>
      <c r="H59" s="136" t="s">
        <v>26</v>
      </c>
      <c r="I59" s="89">
        <f>IF(I42=0,0,IF(I48/I42*I41&gt;U60,(U60/I41*I42+I49+I51)*M59,I53*M59))</f>
        <v>0</v>
      </c>
      <c r="J59" s="137" t="s">
        <v>26</v>
      </c>
      <c r="K59" s="89">
        <f>IF(K42=0,0,IF(K48/K42*K41&gt;T60,(T60/K41*K42+K49+K51)*M59,K53*M59))</f>
        <v>0</v>
      </c>
      <c r="L59" s="90" t="s">
        <v>26</v>
      </c>
      <c r="M59" s="91">
        <v>1.2999999999999999E-2</v>
      </c>
      <c r="N59" s="37"/>
      <c r="R59" s="38" t="s">
        <v>43</v>
      </c>
      <c r="S59" s="92">
        <f>M79-M57-M60-M61</f>
        <v>0.106</v>
      </c>
      <c r="T59" s="92">
        <f>M79-M57-M60-M61</f>
        <v>0.106</v>
      </c>
    </row>
    <row r="60" spans="1:21" s="38" customFormat="1" ht="15" customHeight="1" x14ac:dyDescent="0.2">
      <c r="A60" s="34"/>
      <c r="B60" s="142" t="s">
        <v>44</v>
      </c>
      <c r="C60" s="142"/>
      <c r="D60" s="142"/>
      <c r="E60" s="89">
        <f>IF(E42=0,0,IF(E48/E42*E41&gt;S60,(S60/E41*E42+E49+E51)*M60,E53*M60))</f>
        <v>0</v>
      </c>
      <c r="F60" s="135" t="s">
        <v>26</v>
      </c>
      <c r="G60" s="89">
        <f>IF(G42=0,0,IF(G48/G42*G41&gt;S60,(S60/G41*G42+G49+G51)*M60,G53*M60))</f>
        <v>0</v>
      </c>
      <c r="H60" s="136" t="s">
        <v>26</v>
      </c>
      <c r="I60" s="89">
        <f>IF(I42=0,0,IF(I48/I42*I41&gt;S60,(S60/I41*I42+I49+I51)*M60,I53*M60))</f>
        <v>0</v>
      </c>
      <c r="J60" s="137" t="s">
        <v>26</v>
      </c>
      <c r="K60" s="89">
        <f>IF(K42=0,0,IF(K48/K42*K41&gt;S60,(S60/K41*K42+K49+K51)*M60,K53*M60))</f>
        <v>0</v>
      </c>
      <c r="L60" s="90" t="s">
        <v>26</v>
      </c>
      <c r="M60" s="91">
        <v>7.2999999999999995E-2</v>
      </c>
      <c r="N60" s="37"/>
      <c r="R60" s="38" t="s">
        <v>45</v>
      </c>
      <c r="S60" s="39">
        <v>5512.5</v>
      </c>
      <c r="T60" s="39">
        <v>5512.5</v>
      </c>
      <c r="U60" s="39">
        <v>8050</v>
      </c>
    </row>
    <row r="61" spans="1:21" s="38" customFormat="1" ht="15" customHeight="1" x14ac:dyDescent="0.2">
      <c r="A61" s="34"/>
      <c r="B61" s="143" t="s">
        <v>46</v>
      </c>
      <c r="C61" s="142"/>
      <c r="D61" s="142"/>
      <c r="E61" s="89">
        <f>IF(E42=0,0,IF(E48/E42*E41&gt;S60,(S60/E41*E42+E49+E51)*M61,E53*M61))</f>
        <v>0</v>
      </c>
      <c r="F61" s="135" t="s">
        <v>26</v>
      </c>
      <c r="G61" s="89">
        <f>IF(G42=0,0,IF(G48/G42*G41&gt;S60,(S60/G41*G42+G49+G51)*M61,G53*M61))</f>
        <v>0</v>
      </c>
      <c r="H61" s="136" t="s">
        <v>26</v>
      </c>
      <c r="I61" s="89">
        <f>IF(I42=0,0,IF(I48/I42*I41&gt;S60,(S60/I41*I42+I49+I51)*M61,I53*M61))</f>
        <v>0</v>
      </c>
      <c r="J61" s="137" t="s">
        <v>26</v>
      </c>
      <c r="K61" s="89">
        <f>IF(K42=0,0,IF(K48/K42*K41&gt;S60,(S60/K41*K42+K49+K51)*M61,K53*M61))</f>
        <v>0</v>
      </c>
      <c r="L61" s="90" t="s">
        <v>26</v>
      </c>
      <c r="M61" s="91"/>
      <c r="N61" s="37"/>
    </row>
    <row r="62" spans="1:21" s="38" customFormat="1" ht="15" customHeight="1" x14ac:dyDescent="0.2">
      <c r="A62" s="34"/>
      <c r="B62" s="75"/>
      <c r="C62" s="75"/>
      <c r="D62" s="58" t="s">
        <v>32</v>
      </c>
      <c r="E62" s="93">
        <f>SUM(E57:E61)</f>
        <v>0</v>
      </c>
      <c r="F62" s="72" t="s">
        <v>26</v>
      </c>
      <c r="G62" s="93">
        <f>SUM(G57:G61)</f>
        <v>0</v>
      </c>
      <c r="H62" s="73" t="s">
        <v>26</v>
      </c>
      <c r="I62" s="93">
        <f>SUM(I57:I61)</f>
        <v>0</v>
      </c>
      <c r="J62" s="90" t="s">
        <v>26</v>
      </c>
      <c r="K62" s="93">
        <f>SUM(K57:K61)</f>
        <v>0</v>
      </c>
      <c r="L62" s="90" t="s">
        <v>26</v>
      </c>
      <c r="M62" s="143"/>
      <c r="N62" s="37"/>
      <c r="S62" s="39"/>
      <c r="T62" s="39"/>
    </row>
    <row r="63" spans="1:21" s="38" customFormat="1" ht="15" customHeight="1" x14ac:dyDescent="0.2">
      <c r="A63" s="34"/>
      <c r="B63" s="54" t="s">
        <v>47</v>
      </c>
      <c r="C63" s="75"/>
      <c r="D63" s="58"/>
      <c r="E63" s="94"/>
      <c r="F63" s="95"/>
      <c r="G63" s="94"/>
      <c r="H63" s="96"/>
      <c r="I63" s="94"/>
      <c r="J63" s="97"/>
      <c r="K63" s="94"/>
      <c r="L63" s="97"/>
      <c r="M63" s="143"/>
      <c r="N63" s="37"/>
      <c r="S63" s="39"/>
      <c r="T63" s="39"/>
    </row>
    <row r="64" spans="1:21" s="38" customFormat="1" ht="15" customHeight="1" x14ac:dyDescent="0.2">
      <c r="A64" s="34"/>
      <c r="B64" s="142" t="s">
        <v>48</v>
      </c>
      <c r="C64" s="142"/>
      <c r="D64" s="142"/>
      <c r="E64" s="89">
        <f>(E52-E51)*M64</f>
        <v>0</v>
      </c>
      <c r="F64" s="135" t="s">
        <v>26</v>
      </c>
      <c r="G64" s="89">
        <f>(G52-G51)*M64</f>
        <v>0</v>
      </c>
      <c r="H64" s="136" t="s">
        <v>26</v>
      </c>
      <c r="I64" s="89">
        <f>(I52-I51)*M64</f>
        <v>0</v>
      </c>
      <c r="J64" s="137" t="s">
        <v>26</v>
      </c>
      <c r="K64" s="89">
        <f>(K52-K51)*M64</f>
        <v>0</v>
      </c>
      <c r="L64" s="90" t="s">
        <v>26</v>
      </c>
      <c r="M64" s="91"/>
      <c r="N64" s="37"/>
      <c r="S64" s="39"/>
      <c r="T64" s="39"/>
    </row>
    <row r="65" spans="1:21" s="38" customFormat="1" ht="15" customHeight="1" x14ac:dyDescent="0.2">
      <c r="A65" s="34"/>
      <c r="B65" s="155"/>
      <c r="C65" s="155"/>
      <c r="D65" s="156"/>
      <c r="E65" s="89">
        <f>$E$53*M65</f>
        <v>0</v>
      </c>
      <c r="F65" s="135" t="s">
        <v>26</v>
      </c>
      <c r="G65" s="89">
        <f>$G$53*M65</f>
        <v>0</v>
      </c>
      <c r="H65" s="136" t="s">
        <v>26</v>
      </c>
      <c r="I65" s="89">
        <f>$I$53*M65</f>
        <v>0</v>
      </c>
      <c r="J65" s="137" t="s">
        <v>26</v>
      </c>
      <c r="K65" s="89">
        <f>$K$53*M65</f>
        <v>0</v>
      </c>
      <c r="L65" s="90" t="s">
        <v>26</v>
      </c>
      <c r="M65" s="91"/>
      <c r="N65" s="37"/>
      <c r="S65" s="39"/>
      <c r="T65" s="39"/>
    </row>
    <row r="66" spans="1:21" s="38" customFormat="1" ht="15" customHeight="1" x14ac:dyDescent="0.2">
      <c r="A66" s="34"/>
      <c r="B66" s="75"/>
      <c r="C66" s="75"/>
      <c r="D66" s="58" t="s">
        <v>32</v>
      </c>
      <c r="E66" s="93">
        <f>SUM(E64:E65)</f>
        <v>0</v>
      </c>
      <c r="F66" s="72" t="s">
        <v>26</v>
      </c>
      <c r="G66" s="93">
        <f>SUM(G64:G65)</f>
        <v>0</v>
      </c>
      <c r="H66" s="73" t="s">
        <v>26</v>
      </c>
      <c r="I66" s="93">
        <f>SUM(I64:I65)</f>
        <v>0</v>
      </c>
      <c r="J66" s="90" t="s">
        <v>26</v>
      </c>
      <c r="K66" s="93">
        <f>SUM(K64:K65)</f>
        <v>0</v>
      </c>
      <c r="L66" s="90" t="s">
        <v>26</v>
      </c>
      <c r="M66" s="143"/>
      <c r="N66" s="37"/>
      <c r="S66" s="39"/>
      <c r="T66" s="39"/>
    </row>
    <row r="67" spans="1:21" s="38" customFormat="1" ht="15" customHeight="1" x14ac:dyDescent="0.2">
      <c r="A67" s="34"/>
      <c r="B67" s="54" t="s">
        <v>49</v>
      </c>
      <c r="C67" s="75"/>
      <c r="D67" s="58"/>
      <c r="E67" s="94"/>
      <c r="F67" s="95"/>
      <c r="G67" s="94"/>
      <c r="H67" s="96"/>
      <c r="I67" s="94"/>
      <c r="J67" s="97"/>
      <c r="K67" s="94"/>
      <c r="L67" s="97"/>
      <c r="M67" s="143"/>
      <c r="N67" s="37"/>
      <c r="S67" s="39"/>
      <c r="T67" s="39"/>
    </row>
    <row r="68" spans="1:21" s="38" customFormat="1" ht="15" customHeight="1" x14ac:dyDescent="0.2">
      <c r="A68" s="34"/>
      <c r="B68" s="98" t="s">
        <v>50</v>
      </c>
      <c r="C68" s="142"/>
      <c r="D68" s="142"/>
      <c r="E68" s="89">
        <f>$E$53*M68</f>
        <v>0</v>
      </c>
      <c r="F68" s="135" t="s">
        <v>26</v>
      </c>
      <c r="G68" s="89">
        <f>$G$53*M68</f>
        <v>0</v>
      </c>
      <c r="H68" s="136" t="s">
        <v>26</v>
      </c>
      <c r="I68" s="89">
        <f>$I$53*M68</f>
        <v>0</v>
      </c>
      <c r="J68" s="137" t="s">
        <v>26</v>
      </c>
      <c r="K68" s="89">
        <f>$K$53*M68</f>
        <v>0</v>
      </c>
      <c r="L68" s="90" t="s">
        <v>26</v>
      </c>
      <c r="M68" s="91"/>
      <c r="N68" s="37"/>
      <c r="S68" s="39"/>
      <c r="T68" s="39"/>
    </row>
    <row r="69" spans="1:21" s="38" customFormat="1" ht="15" customHeight="1" x14ac:dyDescent="0.2">
      <c r="A69" s="34"/>
      <c r="B69" s="142" t="s">
        <v>51</v>
      </c>
      <c r="C69" s="142"/>
      <c r="D69" s="142"/>
      <c r="E69" s="89">
        <f>$E$53*M69</f>
        <v>0</v>
      </c>
      <c r="F69" s="135" t="s">
        <v>26</v>
      </c>
      <c r="G69" s="89">
        <f>$G$53*M69</f>
        <v>0</v>
      </c>
      <c r="H69" s="136" t="s">
        <v>26</v>
      </c>
      <c r="I69" s="89">
        <f>$I$53*M69</f>
        <v>0</v>
      </c>
      <c r="J69" s="137" t="s">
        <v>26</v>
      </c>
      <c r="K69" s="89">
        <f>$K$53*M69</f>
        <v>0</v>
      </c>
      <c r="L69" s="90" t="s">
        <v>26</v>
      </c>
      <c r="M69" s="91"/>
      <c r="N69" s="37"/>
      <c r="S69" s="39"/>
      <c r="T69" s="39"/>
    </row>
    <row r="70" spans="1:21" s="38" customFormat="1" ht="15" customHeight="1" x14ac:dyDescent="0.2">
      <c r="A70" s="34"/>
      <c r="B70" s="142" t="s">
        <v>52</v>
      </c>
      <c r="C70" s="142"/>
      <c r="D70" s="142"/>
      <c r="E70" s="89">
        <f>$E$53*M70</f>
        <v>0</v>
      </c>
      <c r="F70" s="135" t="s">
        <v>26</v>
      </c>
      <c r="G70" s="89">
        <f>$G$53*M70</f>
        <v>0</v>
      </c>
      <c r="H70" s="136" t="s">
        <v>26</v>
      </c>
      <c r="I70" s="89">
        <f>$I$53*M70</f>
        <v>0</v>
      </c>
      <c r="J70" s="137" t="s">
        <v>26</v>
      </c>
      <c r="K70" s="89">
        <f>$K$53*M70</f>
        <v>0</v>
      </c>
      <c r="L70" s="90" t="s">
        <v>26</v>
      </c>
      <c r="M70" s="91">
        <v>1.5E-3</v>
      </c>
      <c r="N70" s="37"/>
      <c r="S70" s="39"/>
      <c r="T70" s="39"/>
    </row>
    <row r="71" spans="1:21" s="38" customFormat="1" ht="15" customHeight="1" x14ac:dyDescent="0.2">
      <c r="A71" s="34"/>
      <c r="B71" s="75"/>
      <c r="C71" s="75"/>
      <c r="D71" s="58" t="s">
        <v>32</v>
      </c>
      <c r="E71" s="93">
        <f>SUM(E68:E70)</f>
        <v>0</v>
      </c>
      <c r="F71" s="72" t="s">
        <v>26</v>
      </c>
      <c r="G71" s="93">
        <f>SUM(G68:G70)</f>
        <v>0</v>
      </c>
      <c r="H71" s="72" t="s">
        <v>26</v>
      </c>
      <c r="I71" s="93">
        <f>SUM(I68:I70)</f>
        <v>0</v>
      </c>
      <c r="J71" s="72" t="s">
        <v>26</v>
      </c>
      <c r="K71" s="93">
        <f>SUM(K68:K70)</f>
        <v>0</v>
      </c>
      <c r="L71" s="90" t="s">
        <v>26</v>
      </c>
      <c r="M71" s="143"/>
      <c r="N71" s="37"/>
      <c r="S71" s="39"/>
      <c r="T71" s="39"/>
    </row>
    <row r="72" spans="1:21" s="101" customFormat="1" ht="15" customHeight="1" x14ac:dyDescent="0.2">
      <c r="A72" s="74"/>
      <c r="B72" s="75" t="s">
        <v>53</v>
      </c>
      <c r="C72" s="75"/>
      <c r="D72" s="75"/>
      <c r="E72" s="76">
        <f>E52+E62+E66+E71</f>
        <v>0</v>
      </c>
      <c r="F72" s="77" t="s">
        <v>26</v>
      </c>
      <c r="G72" s="76">
        <f>G52+G62+G66+G71</f>
        <v>0</v>
      </c>
      <c r="H72" s="78" t="s">
        <v>26</v>
      </c>
      <c r="I72" s="76">
        <f>I52+I62+I66+I71</f>
        <v>0</v>
      </c>
      <c r="J72" s="77" t="s">
        <v>26</v>
      </c>
      <c r="K72" s="76">
        <f>K52+K62+K66+K71</f>
        <v>0</v>
      </c>
      <c r="L72" s="99" t="s">
        <v>26</v>
      </c>
      <c r="M72" s="75"/>
      <c r="N72" s="100"/>
      <c r="R72" s="38"/>
      <c r="S72" s="39"/>
      <c r="T72" s="39"/>
      <c r="U72" s="38"/>
    </row>
    <row r="73" spans="1:21" s="38" customFormat="1" ht="15" customHeight="1" x14ac:dyDescent="0.2">
      <c r="A73" s="34"/>
      <c r="B73" s="54" t="s">
        <v>54</v>
      </c>
      <c r="C73" s="142"/>
      <c r="D73" s="142"/>
      <c r="E73" s="94"/>
      <c r="F73" s="83"/>
      <c r="G73" s="102"/>
      <c r="H73" s="85"/>
      <c r="I73" s="102"/>
      <c r="J73" s="103"/>
      <c r="K73" s="102"/>
      <c r="L73" s="103"/>
      <c r="M73" s="142"/>
      <c r="N73" s="37"/>
      <c r="R73" s="101"/>
      <c r="S73" s="104"/>
      <c r="T73" s="104"/>
      <c r="U73" s="101"/>
    </row>
    <row r="74" spans="1:21" s="38" customFormat="1" ht="15" customHeight="1" x14ac:dyDescent="0.2">
      <c r="A74" s="34"/>
      <c r="B74" s="142" t="s">
        <v>55</v>
      </c>
      <c r="C74" s="142"/>
      <c r="D74" s="142"/>
      <c r="E74" s="105">
        <v>12</v>
      </c>
      <c r="F74" s="83"/>
      <c r="G74" s="105"/>
      <c r="H74" s="85"/>
      <c r="I74" s="105"/>
      <c r="J74" s="106"/>
      <c r="K74" s="105"/>
      <c r="L74" s="106"/>
      <c r="M74" s="142"/>
      <c r="N74" s="37"/>
      <c r="S74" s="39"/>
      <c r="T74" s="39"/>
    </row>
    <row r="75" spans="1:21" s="38" customFormat="1" ht="15" customHeight="1" x14ac:dyDescent="0.2">
      <c r="A75" s="34"/>
      <c r="B75" s="142" t="s">
        <v>56</v>
      </c>
      <c r="C75" s="142"/>
      <c r="D75" s="142"/>
      <c r="E75" s="76">
        <f>E72*E74</f>
        <v>0</v>
      </c>
      <c r="F75" s="79" t="s">
        <v>26</v>
      </c>
      <c r="G75" s="76">
        <f>G72*G74</f>
        <v>0</v>
      </c>
      <c r="H75" s="79" t="s">
        <v>26</v>
      </c>
      <c r="I75" s="76">
        <f>I72*I74</f>
        <v>0</v>
      </c>
      <c r="J75" s="79" t="s">
        <v>26</v>
      </c>
      <c r="K75" s="76">
        <f>K72*K74</f>
        <v>0</v>
      </c>
      <c r="L75" s="79" t="s">
        <v>26</v>
      </c>
      <c r="M75" s="142"/>
      <c r="N75" s="37"/>
      <c r="S75" s="39"/>
      <c r="T75" s="39"/>
    </row>
    <row r="76" spans="1:21" s="38" customFormat="1" ht="5.25" customHeight="1" x14ac:dyDescent="0.2">
      <c r="A76" s="34"/>
      <c r="B76" s="142"/>
      <c r="C76" s="142"/>
      <c r="D76" s="142"/>
      <c r="E76" s="107"/>
      <c r="F76" s="48"/>
      <c r="G76" s="142"/>
      <c r="H76" s="142"/>
      <c r="I76" s="142"/>
      <c r="J76" s="142"/>
      <c r="K76" s="142"/>
      <c r="L76" s="142"/>
      <c r="M76" s="142"/>
      <c r="N76" s="37"/>
      <c r="S76" s="39"/>
      <c r="T76" s="39"/>
    </row>
    <row r="77" spans="1:21" s="101" customFormat="1" ht="12.75" customHeight="1" x14ac:dyDescent="0.2">
      <c r="A77" s="74"/>
      <c r="B77" s="75" t="s">
        <v>57</v>
      </c>
      <c r="C77" s="75"/>
      <c r="D77" s="75"/>
      <c r="E77" s="76">
        <f>E75+G75+I75+K75</f>
        <v>0</v>
      </c>
      <c r="F77" s="90" t="s">
        <v>26</v>
      </c>
      <c r="G77" s="75"/>
      <c r="H77" s="75"/>
      <c r="I77" s="75"/>
      <c r="J77" s="75"/>
      <c r="K77" s="75"/>
      <c r="L77" s="75"/>
      <c r="M77" s="79" t="s">
        <v>58</v>
      </c>
      <c r="N77" s="100"/>
      <c r="R77" s="38"/>
      <c r="S77" s="39"/>
      <c r="T77" s="39"/>
      <c r="U77" s="38"/>
    </row>
    <row r="78" spans="1:21" s="101" customFormat="1" ht="12.75" customHeight="1" x14ac:dyDescent="0.2">
      <c r="A78" s="74"/>
      <c r="B78" s="157" t="s">
        <v>59</v>
      </c>
      <c r="C78" s="157"/>
      <c r="D78" s="158"/>
      <c r="E78" s="138"/>
      <c r="F78" s="90" t="s">
        <v>26</v>
      </c>
      <c r="G78" s="75"/>
      <c r="H78" s="75"/>
      <c r="I78" s="75"/>
      <c r="J78" s="75"/>
      <c r="K78" s="75"/>
      <c r="L78" s="75"/>
      <c r="M78" s="91"/>
      <c r="N78" s="100"/>
      <c r="S78" s="104"/>
      <c r="T78" s="104"/>
    </row>
    <row r="79" spans="1:21" s="101" customFormat="1" ht="12.75" customHeight="1" x14ac:dyDescent="0.2">
      <c r="A79" s="74"/>
      <c r="B79" s="157" t="s">
        <v>60</v>
      </c>
      <c r="C79" s="157"/>
      <c r="D79" s="158"/>
      <c r="E79" s="93">
        <f>IF(T51&gt;T55,S52*S59,IF(T51+T52&gt;T55,T58*M79+T57*S59,S52*M79))</f>
        <v>0</v>
      </c>
      <c r="F79" s="90" t="s">
        <v>26</v>
      </c>
      <c r="G79" s="75"/>
      <c r="H79" s="75"/>
      <c r="I79" s="75"/>
      <c r="J79" s="75"/>
      <c r="K79" s="75"/>
      <c r="L79" s="75"/>
      <c r="M79" s="108">
        <f>SUM(M57:M61)</f>
        <v>0.192</v>
      </c>
      <c r="N79" s="100"/>
      <c r="S79" s="104"/>
      <c r="T79" s="104"/>
    </row>
    <row r="80" spans="1:21" s="38" customFormat="1" ht="12.75" customHeight="1" x14ac:dyDescent="0.2">
      <c r="A80" s="34"/>
      <c r="B80" s="157" t="s">
        <v>61</v>
      </c>
      <c r="C80" s="157"/>
      <c r="D80" s="158"/>
      <c r="E80" s="93">
        <f>$E$78*M80</f>
        <v>0</v>
      </c>
      <c r="F80" s="90" t="s">
        <v>26</v>
      </c>
      <c r="G80" s="109"/>
      <c r="H80" s="142"/>
      <c r="I80" s="142"/>
      <c r="J80" s="142"/>
      <c r="K80" s="142"/>
      <c r="L80" s="142"/>
      <c r="M80" s="108">
        <f>SUM(M64:M65)</f>
        <v>0</v>
      </c>
      <c r="N80" s="37"/>
      <c r="R80" s="101"/>
      <c r="S80" s="104"/>
      <c r="T80" s="104"/>
      <c r="U80" s="101"/>
    </row>
    <row r="81" spans="1:21" s="38" customFormat="1" ht="12.75" customHeight="1" x14ac:dyDescent="0.2">
      <c r="A81" s="34"/>
      <c r="B81" s="157" t="s">
        <v>62</v>
      </c>
      <c r="C81" s="157"/>
      <c r="D81" s="158"/>
      <c r="E81" s="93">
        <f>$E$78*M81</f>
        <v>0</v>
      </c>
      <c r="F81" s="90" t="s">
        <v>26</v>
      </c>
      <c r="G81" s="142"/>
      <c r="H81" s="142"/>
      <c r="I81" s="142"/>
      <c r="J81" s="142"/>
      <c r="K81" s="142"/>
      <c r="L81" s="142"/>
      <c r="M81" s="108">
        <f>M68+M70</f>
        <v>1.5E-3</v>
      </c>
      <c r="N81" s="37"/>
      <c r="S81" s="39"/>
      <c r="T81" s="39"/>
    </row>
    <row r="82" spans="1:21" s="38" customFormat="1" ht="12.75" hidden="1" customHeight="1" x14ac:dyDescent="0.2">
      <c r="A82" s="34"/>
      <c r="B82" s="157"/>
      <c r="C82" s="157"/>
      <c r="D82" s="158"/>
      <c r="E82" s="110">
        <f>$E$78*M82</f>
        <v>0</v>
      </c>
      <c r="F82" s="90" t="s">
        <v>26</v>
      </c>
      <c r="G82" s="142"/>
      <c r="H82" s="142"/>
      <c r="I82" s="142"/>
      <c r="J82" s="142"/>
      <c r="K82" s="142"/>
      <c r="L82" s="142"/>
      <c r="M82" s="111"/>
      <c r="N82" s="37"/>
      <c r="S82" s="39"/>
      <c r="T82" s="39"/>
    </row>
    <row r="83" spans="1:21" s="38" customFormat="1" ht="12.75" hidden="1" customHeight="1" x14ac:dyDescent="0.2">
      <c r="A83" s="34"/>
      <c r="B83" s="157"/>
      <c r="C83" s="157"/>
      <c r="D83" s="158"/>
      <c r="E83" s="110">
        <f>$E$78*M83</f>
        <v>0</v>
      </c>
      <c r="F83" s="90" t="s">
        <v>26</v>
      </c>
      <c r="G83" s="142"/>
      <c r="H83" s="142"/>
      <c r="I83" s="142"/>
      <c r="J83" s="142"/>
      <c r="K83" s="142"/>
      <c r="L83" s="142"/>
      <c r="M83" s="111"/>
      <c r="N83" s="37"/>
      <c r="S83" s="39"/>
      <c r="T83" s="39"/>
    </row>
    <row r="84" spans="1:21" s="38" customFormat="1" ht="12.75" customHeight="1" x14ac:dyDescent="0.2">
      <c r="A84" s="34"/>
      <c r="B84" s="157" t="s">
        <v>63</v>
      </c>
      <c r="C84" s="157"/>
      <c r="D84" s="158"/>
      <c r="E84" s="93">
        <f>(E53*E74+G53*G74+I53*I74+K53*K74+E78)*H84*J84/1000</f>
        <v>0</v>
      </c>
      <c r="F84" s="90" t="s">
        <v>26</v>
      </c>
      <c r="G84" s="142" t="s">
        <v>64</v>
      </c>
      <c r="H84" s="112"/>
      <c r="I84" s="142" t="s">
        <v>65</v>
      </c>
      <c r="J84" s="112"/>
      <c r="K84" s="142"/>
      <c r="L84" s="142"/>
      <c r="M84" s="113"/>
      <c r="N84" s="37"/>
      <c r="S84" s="39"/>
      <c r="T84" s="39"/>
    </row>
    <row r="85" spans="1:21" s="38" customFormat="1" ht="12.75" customHeight="1" x14ac:dyDescent="0.2">
      <c r="A85" s="34"/>
      <c r="B85" s="159" t="s">
        <v>66</v>
      </c>
      <c r="C85" s="159"/>
      <c r="D85" s="160"/>
      <c r="E85" s="93">
        <f>(E53*E74+G53*G74+I53*I74+K53*K74+E78)*J85/1000</f>
        <v>0</v>
      </c>
      <c r="F85" s="90" t="s">
        <v>26</v>
      </c>
      <c r="G85" s="142"/>
      <c r="H85" s="142"/>
      <c r="I85" s="142" t="s">
        <v>65</v>
      </c>
      <c r="J85" s="112"/>
      <c r="K85" s="142"/>
      <c r="L85" s="142"/>
      <c r="M85" s="113"/>
      <c r="N85" s="37"/>
      <c r="S85" s="39"/>
      <c r="T85" s="39"/>
    </row>
    <row r="86" spans="1:21" s="38" customFormat="1" ht="12.75" customHeight="1" x14ac:dyDescent="0.2">
      <c r="A86" s="34"/>
      <c r="B86" s="155"/>
      <c r="C86" s="155"/>
      <c r="D86" s="156"/>
      <c r="E86" s="71"/>
      <c r="F86" s="90" t="s">
        <v>26</v>
      </c>
      <c r="G86" s="142"/>
      <c r="H86" s="142"/>
      <c r="I86" s="142"/>
      <c r="J86" s="134"/>
      <c r="K86" s="142"/>
      <c r="L86" s="142"/>
      <c r="M86" s="113"/>
      <c r="N86" s="37"/>
      <c r="S86" s="39"/>
      <c r="T86" s="39"/>
    </row>
    <row r="87" spans="1:21" s="38" customFormat="1" ht="12.75" customHeight="1" x14ac:dyDescent="0.2">
      <c r="A87" s="34"/>
      <c r="B87" s="155"/>
      <c r="C87" s="155"/>
      <c r="D87" s="156"/>
      <c r="E87" s="71"/>
      <c r="F87" s="90" t="s">
        <v>26</v>
      </c>
      <c r="G87" s="142"/>
      <c r="H87" s="142"/>
      <c r="I87" s="142"/>
      <c r="J87" s="114"/>
      <c r="K87" s="142"/>
      <c r="L87" s="142"/>
      <c r="M87" s="113"/>
      <c r="N87" s="37"/>
      <c r="S87" s="39"/>
      <c r="T87" s="39"/>
    </row>
    <row r="88" spans="1:21" s="142" customFormat="1" ht="5.25" customHeight="1" thickBot="1" x14ac:dyDescent="0.25">
      <c r="A88" s="34"/>
      <c r="E88" s="107"/>
      <c r="F88" s="48"/>
      <c r="N88" s="37"/>
      <c r="Q88" s="151"/>
      <c r="R88" s="38"/>
      <c r="S88" s="39"/>
      <c r="T88" s="39"/>
      <c r="U88" s="38"/>
    </row>
    <row r="89" spans="1:21" s="38" customFormat="1" ht="12.75" customHeight="1" thickBot="1" x14ac:dyDescent="0.25">
      <c r="A89" s="34"/>
      <c r="B89" s="47" t="s">
        <v>67</v>
      </c>
      <c r="C89" s="142"/>
      <c r="D89" s="142"/>
      <c r="E89" s="115">
        <f>SUM(E77:E87)</f>
        <v>0</v>
      </c>
      <c r="F89" s="116" t="s">
        <v>26</v>
      </c>
      <c r="G89" s="117" t="s">
        <v>68</v>
      </c>
      <c r="H89" s="117" t="s">
        <v>69</v>
      </c>
      <c r="I89" s="118">
        <f>E52*E74+G52*G74+I52*I74+K52*K74+E78+E86+E87</f>
        <v>0</v>
      </c>
      <c r="J89" s="119" t="s">
        <v>70</v>
      </c>
      <c r="K89" s="118">
        <f>(E62+E66+E71)*E74+(G62+G66+G71)*G74+(I62+I66+I71)*I74+(K62+K66+K71)*K74+E79+E80+E81</f>
        <v>0</v>
      </c>
      <c r="L89" s="120" t="s">
        <v>71</v>
      </c>
      <c r="M89" s="118">
        <f>E84+E85</f>
        <v>0</v>
      </c>
      <c r="N89" s="37"/>
      <c r="R89" s="151"/>
      <c r="S89" s="107"/>
      <c r="T89" s="107"/>
      <c r="U89" s="151"/>
    </row>
    <row r="90" spans="1:21" s="38" customFormat="1" ht="4.5" customHeight="1" thickBot="1" x14ac:dyDescent="0.25">
      <c r="A90" s="121"/>
      <c r="B90" s="122"/>
      <c r="C90" s="122"/>
      <c r="D90" s="122"/>
      <c r="E90" s="122"/>
      <c r="F90" s="123"/>
      <c r="G90" s="122"/>
      <c r="H90" s="122"/>
      <c r="I90" s="122"/>
      <c r="J90" s="122"/>
      <c r="K90" s="122"/>
      <c r="L90" s="122"/>
      <c r="M90" s="122"/>
      <c r="N90" s="124"/>
      <c r="S90" s="39"/>
      <c r="T90" s="39"/>
    </row>
    <row r="91" spans="1:21" x14ac:dyDescent="0.25">
      <c r="A91" s="38"/>
      <c r="B91" s="38"/>
      <c r="C91" s="38"/>
      <c r="D91" s="38"/>
      <c r="E91" s="38"/>
      <c r="F91" s="125"/>
      <c r="G91" s="38"/>
      <c r="H91" s="38"/>
      <c r="I91" s="38"/>
    </row>
    <row r="92" spans="1:21" x14ac:dyDescent="0.25">
      <c r="A92" s="38"/>
      <c r="B92" s="38"/>
      <c r="C92" s="38"/>
      <c r="D92" s="38"/>
      <c r="E92" s="38"/>
      <c r="F92" s="125"/>
      <c r="G92" s="38"/>
      <c r="H92" s="38"/>
      <c r="I92" s="38"/>
    </row>
    <row r="93" spans="1:21" x14ac:dyDescent="0.25">
      <c r="A93" s="38"/>
      <c r="B93" s="38"/>
      <c r="C93" s="38"/>
      <c r="D93" s="38"/>
      <c r="E93" s="38"/>
      <c r="F93" s="125"/>
      <c r="G93" s="38"/>
      <c r="H93" s="38"/>
      <c r="I93" s="38"/>
    </row>
    <row r="94" spans="1:21" x14ac:dyDescent="0.25">
      <c r="A94" s="38"/>
      <c r="B94" s="38"/>
      <c r="C94" s="38"/>
      <c r="D94" s="38"/>
      <c r="E94" s="38"/>
      <c r="F94" s="125"/>
      <c r="G94" s="38"/>
      <c r="H94" s="38"/>
      <c r="I94" s="38"/>
    </row>
    <row r="95" spans="1:21" x14ac:dyDescent="0.25">
      <c r="A95" s="38"/>
      <c r="B95" s="38"/>
      <c r="C95" s="38"/>
      <c r="D95" s="38"/>
      <c r="E95" s="38"/>
      <c r="F95" s="125"/>
      <c r="G95" s="38"/>
      <c r="H95" s="38"/>
      <c r="I95" s="38"/>
    </row>
    <row r="96" spans="1:21" x14ac:dyDescent="0.25">
      <c r="A96" s="38"/>
      <c r="B96" s="38"/>
      <c r="C96" s="38"/>
      <c r="D96" s="38"/>
      <c r="E96" s="38"/>
      <c r="F96" s="125"/>
      <c r="G96" s="38"/>
      <c r="H96" s="38"/>
      <c r="I96" s="38"/>
    </row>
  </sheetData>
  <mergeCells count="29">
    <mergeCell ref="A3:B3"/>
    <mergeCell ref="C3:F3"/>
    <mergeCell ref="H3:M3"/>
    <mergeCell ref="D5:M5"/>
    <mergeCell ref="D7:M7"/>
    <mergeCell ref="A44:B44"/>
    <mergeCell ref="E44:K44"/>
    <mergeCell ref="B49:D49"/>
    <mergeCell ref="E12:G12"/>
    <mergeCell ref="I12:J12"/>
    <mergeCell ref="I16:J16"/>
    <mergeCell ref="E18:M18"/>
    <mergeCell ref="L23:M23"/>
    <mergeCell ref="M34:M36"/>
    <mergeCell ref="A43:B43"/>
    <mergeCell ref="S49:T49"/>
    <mergeCell ref="B51:D51"/>
    <mergeCell ref="B65:D65"/>
    <mergeCell ref="B78:D78"/>
    <mergeCell ref="B87:D87"/>
    <mergeCell ref="B80:D80"/>
    <mergeCell ref="B81:D81"/>
    <mergeCell ref="B82:D82"/>
    <mergeCell ref="B83:D83"/>
    <mergeCell ref="B84:D84"/>
    <mergeCell ref="B85:D85"/>
    <mergeCell ref="B79:D79"/>
    <mergeCell ref="B50:D50"/>
    <mergeCell ref="B86:D86"/>
  </mergeCells>
  <pageMargins left="0.70866141732283472" right="0.31496062992125984" top="0.59055118110236227" bottom="0.39370078740157483" header="0.31496062992125984" footer="0.31496062992125984"/>
  <pageSetup paperSize="9" scale="76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0FB5A-C084-4501-9D7F-5C5C38C9384C}">
  <sheetPr>
    <pageSetUpPr fitToPage="1"/>
  </sheetPr>
  <dimension ref="A1:Y96"/>
  <sheetViews>
    <sheetView zoomScaleNormal="100" workbookViewId="0">
      <selection activeCell="C3" sqref="C3:F3"/>
    </sheetView>
  </sheetViews>
  <sheetFormatPr baseColWidth="10" defaultRowHeight="15" x14ac:dyDescent="0.25"/>
  <cols>
    <col min="1" max="1" width="2.28515625" style="5" customWidth="1"/>
    <col min="2" max="2" width="3.7109375" style="5" customWidth="1"/>
    <col min="3" max="3" width="9.140625" style="5" customWidth="1"/>
    <col min="4" max="4" width="18.7109375" style="5" customWidth="1"/>
    <col min="5" max="5" width="10.7109375" style="5" customWidth="1"/>
    <col min="6" max="6" width="4.28515625" style="23" customWidth="1"/>
    <col min="7" max="7" width="10.7109375" style="5" customWidth="1"/>
    <col min="8" max="8" width="5.140625" style="5" customWidth="1"/>
    <col min="9" max="9" width="10.140625" style="5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11.42578125" hidden="1" customWidth="1"/>
  </cols>
  <sheetData>
    <row r="1" spans="1:25" s="5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S1" s="6"/>
      <c r="T1" s="6"/>
    </row>
    <row r="2" spans="1:25" s="5" customFormat="1" ht="12.75" x14ac:dyDescent="0.2">
      <c r="A2" s="7"/>
      <c r="B2" s="8" t="s">
        <v>1</v>
      </c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10"/>
      <c r="S2" s="6"/>
      <c r="T2" s="6"/>
    </row>
    <row r="3" spans="1:25" s="13" customFormat="1" ht="18" customHeight="1" x14ac:dyDescent="0.2">
      <c r="A3" s="172" t="s">
        <v>2</v>
      </c>
      <c r="B3" s="173"/>
      <c r="C3" s="174"/>
      <c r="D3" s="175"/>
      <c r="E3" s="175"/>
      <c r="F3" s="176"/>
      <c r="G3" s="11" t="s">
        <v>3</v>
      </c>
      <c r="H3" s="174"/>
      <c r="I3" s="175"/>
      <c r="J3" s="175"/>
      <c r="K3" s="175"/>
      <c r="L3" s="175"/>
      <c r="M3" s="176"/>
      <c r="N3" s="12"/>
      <c r="P3" s="14" t="s">
        <v>78</v>
      </c>
      <c r="Q3" s="14"/>
      <c r="R3" s="14"/>
      <c r="S3" s="15"/>
      <c r="T3" s="15"/>
      <c r="U3" s="14"/>
      <c r="V3" s="14"/>
      <c r="W3" s="14"/>
      <c r="X3" s="14"/>
      <c r="Y3" s="14"/>
    </row>
    <row r="4" spans="1:25" s="13" customFormat="1" ht="5.25" customHeight="1" x14ac:dyDescent="0.2">
      <c r="A4" s="147"/>
      <c r="B4" s="148"/>
      <c r="C4" s="16"/>
      <c r="D4" s="16"/>
      <c r="E4" s="11"/>
      <c r="F4" s="148"/>
      <c r="G4" s="148"/>
      <c r="H4" s="11"/>
      <c r="I4" s="11"/>
      <c r="J4" s="17"/>
      <c r="K4" s="11"/>
      <c r="L4" s="17"/>
      <c r="M4" s="17"/>
      <c r="N4" s="12"/>
      <c r="S4" s="18"/>
      <c r="T4" s="18"/>
    </row>
    <row r="5" spans="1:25" s="13" customFormat="1" ht="18" customHeight="1" x14ac:dyDescent="0.2">
      <c r="A5" s="147" t="s">
        <v>4</v>
      </c>
      <c r="B5" s="148"/>
      <c r="C5" s="16"/>
      <c r="D5" s="174"/>
      <c r="E5" s="175"/>
      <c r="F5" s="175"/>
      <c r="G5" s="175"/>
      <c r="H5" s="175"/>
      <c r="I5" s="175"/>
      <c r="J5" s="175"/>
      <c r="K5" s="175"/>
      <c r="L5" s="175"/>
      <c r="M5" s="176"/>
      <c r="N5" s="12"/>
      <c r="S5" s="18"/>
      <c r="T5" s="18"/>
    </row>
    <row r="6" spans="1:25" s="13" customFormat="1" ht="5.25" customHeight="1" x14ac:dyDescent="0.2">
      <c r="A6" s="147"/>
      <c r="B6" s="148"/>
      <c r="C6" s="16"/>
      <c r="D6" s="16"/>
      <c r="E6" s="11"/>
      <c r="F6" s="148"/>
      <c r="G6" s="148"/>
      <c r="H6" s="11"/>
      <c r="I6" s="11"/>
      <c r="J6" s="17"/>
      <c r="K6" s="11"/>
      <c r="L6" s="17"/>
      <c r="M6" s="17"/>
      <c r="N6" s="12"/>
      <c r="S6" s="18"/>
      <c r="T6" s="18"/>
    </row>
    <row r="7" spans="1:25" s="13" customFormat="1" ht="18" customHeight="1" x14ac:dyDescent="0.2">
      <c r="A7" s="147" t="s">
        <v>5</v>
      </c>
      <c r="B7" s="148"/>
      <c r="C7" s="16"/>
      <c r="D7" s="174"/>
      <c r="E7" s="175"/>
      <c r="F7" s="175"/>
      <c r="G7" s="175"/>
      <c r="H7" s="175"/>
      <c r="I7" s="175"/>
      <c r="J7" s="175"/>
      <c r="K7" s="175"/>
      <c r="L7" s="175"/>
      <c r="M7" s="176"/>
      <c r="N7" s="12"/>
      <c r="P7" s="19" t="s">
        <v>6</v>
      </c>
      <c r="Q7" s="19"/>
      <c r="R7" s="19"/>
      <c r="S7" s="130"/>
      <c r="T7" s="130"/>
      <c r="U7" s="19"/>
      <c r="V7" s="19"/>
      <c r="W7" s="19"/>
      <c r="X7" s="19"/>
      <c r="Y7" s="19"/>
    </row>
    <row r="8" spans="1:25" s="13" customFormat="1" ht="5.25" customHeight="1" thickBot="1" x14ac:dyDescent="0.25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  <c r="S8" s="18"/>
      <c r="T8" s="18"/>
    </row>
    <row r="9" spans="1:25" s="5" customFormat="1" ht="13.5" thickBot="1" x14ac:dyDescent="0.25">
      <c r="F9" s="23"/>
      <c r="S9" s="6"/>
      <c r="T9" s="6"/>
    </row>
    <row r="10" spans="1:25" s="26" customFormat="1" ht="12.75" x14ac:dyDescent="0.2">
      <c r="A10" s="1"/>
      <c r="B10" s="24" t="s">
        <v>7</v>
      </c>
      <c r="C10" s="2"/>
      <c r="D10" s="3"/>
      <c r="E10" s="3"/>
      <c r="F10" s="25"/>
      <c r="G10" s="3"/>
      <c r="H10" s="3"/>
      <c r="I10" s="3"/>
      <c r="J10" s="3"/>
      <c r="K10" s="3"/>
      <c r="L10" s="3"/>
      <c r="M10" s="3"/>
      <c r="N10" s="4"/>
      <c r="P10" s="27" t="s">
        <v>6</v>
      </c>
      <c r="Q10" s="28"/>
      <c r="R10" s="28"/>
      <c r="S10" s="29"/>
      <c r="T10" s="29"/>
      <c r="U10" s="28"/>
      <c r="V10" s="28"/>
      <c r="W10" s="28"/>
      <c r="X10" s="28"/>
      <c r="Y10" s="28"/>
    </row>
    <row r="11" spans="1:25" s="5" customFormat="1" ht="12.75" x14ac:dyDescent="0.2">
      <c r="A11" s="7"/>
      <c r="B11" s="30" t="s">
        <v>8</v>
      </c>
      <c r="C11" s="8"/>
      <c r="D11" s="9"/>
      <c r="E11" s="9"/>
      <c r="F11" s="31"/>
      <c r="G11" s="9"/>
      <c r="H11" s="9"/>
      <c r="I11" s="32"/>
      <c r="J11" s="33"/>
      <c r="K11" s="32"/>
      <c r="L11" s="33"/>
      <c r="M11" s="33"/>
      <c r="N11" s="10"/>
      <c r="S11" s="6"/>
      <c r="T11" s="6"/>
    </row>
    <row r="12" spans="1:25" s="38" customFormat="1" ht="13.5" customHeight="1" x14ac:dyDescent="0.2">
      <c r="A12" s="34"/>
      <c r="B12" s="151"/>
      <c r="C12" s="151"/>
      <c r="D12" s="151"/>
      <c r="E12" s="164" t="s">
        <v>9</v>
      </c>
      <c r="F12" s="164"/>
      <c r="G12" s="164"/>
      <c r="H12" s="151"/>
      <c r="I12" s="165"/>
      <c r="J12" s="165"/>
      <c r="K12" s="35"/>
      <c r="L12" s="36"/>
      <c r="M12" s="36"/>
      <c r="N12" s="37"/>
      <c r="S12" s="39"/>
      <c r="T12" s="39"/>
    </row>
    <row r="13" spans="1:25" s="5" customFormat="1" ht="3.75" customHeight="1" x14ac:dyDescent="0.2">
      <c r="A13" s="40"/>
      <c r="B13" s="41"/>
      <c r="C13" s="41"/>
      <c r="D13" s="41"/>
      <c r="E13" s="41"/>
      <c r="F13" s="42"/>
      <c r="G13" s="41"/>
      <c r="H13" s="41"/>
      <c r="I13" s="41"/>
      <c r="J13" s="41"/>
      <c r="K13" s="41"/>
      <c r="L13" s="41"/>
      <c r="M13" s="41"/>
      <c r="N13" s="43"/>
      <c r="S13" s="6"/>
      <c r="T13" s="6"/>
    </row>
    <row r="14" spans="1:25" s="5" customFormat="1" ht="3.75" customHeight="1" x14ac:dyDescent="0.2">
      <c r="A14" s="44"/>
      <c r="B14" s="26"/>
      <c r="C14" s="26"/>
      <c r="D14" s="26"/>
      <c r="E14" s="26"/>
      <c r="F14" s="45"/>
      <c r="G14" s="26"/>
      <c r="H14" s="26"/>
      <c r="I14" s="26"/>
      <c r="J14" s="26"/>
      <c r="K14" s="26"/>
      <c r="L14" s="26"/>
      <c r="M14" s="26"/>
      <c r="N14" s="46"/>
      <c r="S14" s="6"/>
      <c r="T14" s="6"/>
    </row>
    <row r="15" spans="1:25" s="5" customFormat="1" ht="12.75" x14ac:dyDescent="0.2">
      <c r="A15" s="44"/>
      <c r="B15" s="47" t="s">
        <v>10</v>
      </c>
      <c r="C15" s="26"/>
      <c r="D15" s="26"/>
      <c r="E15" s="26"/>
      <c r="F15" s="45"/>
      <c r="G15" s="26"/>
      <c r="H15" s="26"/>
      <c r="I15" s="26"/>
      <c r="J15" s="26"/>
      <c r="K15" s="26"/>
      <c r="L15" s="26"/>
      <c r="M15" s="26"/>
      <c r="N15" s="46"/>
      <c r="S15" s="6"/>
      <c r="T15" s="6"/>
    </row>
    <row r="16" spans="1:25" s="5" customFormat="1" ht="15" customHeight="1" x14ac:dyDescent="0.2">
      <c r="A16" s="44"/>
      <c r="B16" s="151" t="s">
        <v>11</v>
      </c>
      <c r="C16" s="26"/>
      <c r="D16" s="26"/>
      <c r="E16" s="26"/>
      <c r="F16" s="45"/>
      <c r="G16" s="26"/>
      <c r="H16" s="151"/>
      <c r="I16" s="165"/>
      <c r="J16" s="165"/>
      <c r="K16" s="35"/>
      <c r="L16" s="36"/>
      <c r="M16" s="36"/>
      <c r="N16" s="46"/>
      <c r="S16" s="6"/>
      <c r="T16" s="6"/>
    </row>
    <row r="17" spans="1:20" s="38" customFormat="1" ht="6" customHeight="1" x14ac:dyDescent="0.2">
      <c r="A17" s="34"/>
      <c r="B17" s="151"/>
      <c r="C17" s="151"/>
      <c r="D17" s="151"/>
      <c r="E17" s="151"/>
      <c r="F17" s="48"/>
      <c r="G17" s="151"/>
      <c r="H17" s="151"/>
      <c r="I17" s="151"/>
      <c r="J17" s="151"/>
      <c r="K17" s="151"/>
      <c r="L17" s="151"/>
      <c r="M17" s="151"/>
      <c r="N17" s="37"/>
      <c r="S17" s="39"/>
      <c r="T17" s="39"/>
    </row>
    <row r="18" spans="1:20" s="5" customFormat="1" ht="15" customHeight="1" x14ac:dyDescent="0.2">
      <c r="A18" s="44"/>
      <c r="B18" s="151" t="s">
        <v>12</v>
      </c>
      <c r="C18" s="26"/>
      <c r="D18" s="26"/>
      <c r="E18" s="166"/>
      <c r="F18" s="166"/>
      <c r="G18" s="166"/>
      <c r="H18" s="166"/>
      <c r="I18" s="166"/>
      <c r="J18" s="166"/>
      <c r="K18" s="166"/>
      <c r="L18" s="166"/>
      <c r="M18" s="166"/>
      <c r="N18" s="46"/>
      <c r="S18" s="6"/>
      <c r="T18" s="6"/>
    </row>
    <row r="19" spans="1:20" s="5" customFormat="1" ht="3.75" customHeight="1" x14ac:dyDescent="0.2">
      <c r="A19" s="40"/>
      <c r="B19" s="41"/>
      <c r="C19" s="41"/>
      <c r="D19" s="41"/>
      <c r="E19" s="41"/>
      <c r="F19" s="42"/>
      <c r="G19" s="41"/>
      <c r="H19" s="41"/>
      <c r="I19" s="41"/>
      <c r="J19" s="41"/>
      <c r="K19" s="41"/>
      <c r="L19" s="41"/>
      <c r="M19" s="41"/>
      <c r="N19" s="43"/>
      <c r="S19" s="6"/>
      <c r="T19" s="6"/>
    </row>
    <row r="20" spans="1:20" s="5" customFormat="1" ht="12.75" x14ac:dyDescent="0.2">
      <c r="A20" s="44"/>
      <c r="B20" s="47" t="s">
        <v>13</v>
      </c>
      <c r="C20" s="26"/>
      <c r="D20" s="26"/>
      <c r="E20" s="26"/>
      <c r="F20" s="45"/>
      <c r="G20" s="26"/>
      <c r="H20" s="26"/>
      <c r="I20" s="26"/>
      <c r="J20" s="26"/>
      <c r="K20" s="26"/>
      <c r="L20" s="26"/>
      <c r="M20" s="26"/>
      <c r="N20" s="46"/>
      <c r="S20" s="6"/>
      <c r="T20" s="6"/>
    </row>
    <row r="21" spans="1:20" s="13" customFormat="1" ht="15" customHeight="1" x14ac:dyDescent="0.2">
      <c r="A21" s="49"/>
      <c r="B21" s="30" t="s">
        <v>14</v>
      </c>
      <c r="C21" s="50"/>
      <c r="D21" s="50"/>
      <c r="E21" s="50"/>
      <c r="F21" s="51"/>
      <c r="G21" s="50"/>
      <c r="H21" s="50"/>
      <c r="I21" s="50"/>
      <c r="J21" s="50"/>
      <c r="K21" s="50"/>
      <c r="L21" s="50"/>
      <c r="M21" s="50"/>
      <c r="N21" s="52"/>
      <c r="S21" s="18"/>
      <c r="T21" s="18"/>
    </row>
    <row r="22" spans="1:20" s="13" customFormat="1" ht="4.5" customHeight="1" x14ac:dyDescent="0.2">
      <c r="A22" s="53"/>
      <c r="B22" s="54"/>
      <c r="C22" s="16"/>
      <c r="D22" s="16"/>
      <c r="E22" s="16"/>
      <c r="F22" s="55"/>
      <c r="G22" s="16"/>
      <c r="H22" s="16"/>
      <c r="I22" s="16"/>
      <c r="J22" s="16"/>
      <c r="K22" s="16"/>
      <c r="L22" s="16"/>
      <c r="M22" s="16"/>
      <c r="N22" s="12"/>
      <c r="S22" s="18"/>
      <c r="T22" s="18"/>
    </row>
    <row r="23" spans="1:20" s="38" customFormat="1" ht="15" customHeight="1" x14ac:dyDescent="0.2">
      <c r="A23" s="34"/>
      <c r="B23" s="56"/>
      <c r="C23" s="151" t="s">
        <v>15</v>
      </c>
      <c r="D23" s="151"/>
      <c r="E23" s="57"/>
      <c r="F23" s="48"/>
      <c r="G23" s="151" t="s">
        <v>16</v>
      </c>
      <c r="H23" s="151"/>
      <c r="I23" s="151"/>
      <c r="J23" s="151"/>
      <c r="K23" s="58" t="s">
        <v>17</v>
      </c>
      <c r="L23" s="167"/>
      <c r="M23" s="168"/>
      <c r="N23" s="37"/>
      <c r="S23" s="39"/>
      <c r="T23" s="39"/>
    </row>
    <row r="24" spans="1:20" s="5" customFormat="1" ht="4.5" customHeight="1" x14ac:dyDescent="0.2">
      <c r="A24" s="44"/>
      <c r="B24" s="26"/>
      <c r="C24" s="26"/>
      <c r="D24" s="26"/>
      <c r="E24" s="26"/>
      <c r="F24" s="45"/>
      <c r="G24" s="26"/>
      <c r="H24" s="26"/>
      <c r="I24" s="26"/>
      <c r="J24" s="26"/>
      <c r="K24" s="26"/>
      <c r="L24" s="26"/>
      <c r="M24" s="26"/>
      <c r="N24" s="46"/>
      <c r="S24" s="6"/>
      <c r="T24" s="6"/>
    </row>
    <row r="25" spans="1:20" s="38" customFormat="1" ht="15" customHeight="1" x14ac:dyDescent="0.2">
      <c r="A25" s="34"/>
      <c r="B25" s="56"/>
      <c r="C25" s="151" t="s">
        <v>18</v>
      </c>
      <c r="D25" s="151"/>
      <c r="E25" s="57"/>
      <c r="F25" s="48"/>
      <c r="G25" s="151" t="s">
        <v>19</v>
      </c>
      <c r="H25" s="151"/>
      <c r="I25" s="151"/>
      <c r="J25" s="151"/>
      <c r="K25" s="151"/>
      <c r="L25" s="151"/>
      <c r="M25" s="151"/>
      <c r="N25" s="37"/>
      <c r="S25" s="39"/>
      <c r="T25" s="39"/>
    </row>
    <row r="26" spans="1:20" s="5" customFormat="1" ht="4.5" customHeight="1" x14ac:dyDescent="0.2">
      <c r="A26" s="44"/>
      <c r="B26" s="41"/>
      <c r="C26" s="41"/>
      <c r="D26" s="41"/>
      <c r="E26" s="41"/>
      <c r="F26" s="42"/>
      <c r="G26" s="41"/>
      <c r="H26" s="41"/>
      <c r="I26" s="41"/>
      <c r="J26" s="41"/>
      <c r="K26" s="41"/>
      <c r="L26" s="41"/>
      <c r="M26" s="41"/>
      <c r="N26" s="43"/>
      <c r="S26" s="6"/>
      <c r="T26" s="6"/>
    </row>
    <row r="27" spans="1:20" s="5" customFormat="1" ht="3.75" customHeight="1" x14ac:dyDescent="0.2">
      <c r="A27" s="44"/>
      <c r="B27" s="26"/>
      <c r="C27" s="26"/>
      <c r="D27" s="26"/>
      <c r="E27" s="26"/>
      <c r="F27" s="45"/>
      <c r="G27" s="26"/>
      <c r="H27" s="26"/>
      <c r="I27" s="26"/>
      <c r="J27" s="26"/>
      <c r="K27" s="26"/>
      <c r="L27" s="26"/>
      <c r="M27" s="26"/>
      <c r="N27" s="46"/>
      <c r="S27" s="6"/>
      <c r="T27" s="6"/>
    </row>
    <row r="28" spans="1:20" s="5" customFormat="1" ht="12.75" x14ac:dyDescent="0.2">
      <c r="A28" s="44"/>
      <c r="B28" s="54" t="s">
        <v>72</v>
      </c>
      <c r="C28" s="26"/>
      <c r="D28" s="26"/>
      <c r="E28" s="26"/>
      <c r="F28" s="45"/>
      <c r="G28" s="26"/>
      <c r="H28" s="26"/>
      <c r="I28" s="26"/>
      <c r="J28" s="26"/>
      <c r="K28" s="26"/>
      <c r="L28" s="26"/>
      <c r="M28" s="26"/>
      <c r="N28" s="46"/>
      <c r="S28" s="6"/>
      <c r="T28" s="6"/>
    </row>
    <row r="29" spans="1:20" s="38" customFormat="1" ht="15" customHeight="1" x14ac:dyDescent="0.2">
      <c r="A29" s="34"/>
      <c r="B29" s="26"/>
      <c r="E29" s="129">
        <v>39</v>
      </c>
      <c r="F29" s="151" t="s">
        <v>75</v>
      </c>
      <c r="G29" s="101"/>
      <c r="H29" s="101"/>
      <c r="I29" s="75"/>
      <c r="J29" s="141"/>
      <c r="L29" s="151"/>
      <c r="M29" s="151"/>
      <c r="N29" s="37"/>
      <c r="S29" s="39"/>
      <c r="T29" s="39"/>
    </row>
    <row r="30" spans="1:20" s="5" customFormat="1" ht="4.5" customHeight="1" x14ac:dyDescent="0.2">
      <c r="A30" s="40"/>
      <c r="B30" s="41"/>
      <c r="C30" s="41"/>
      <c r="D30" s="41"/>
      <c r="E30" s="41"/>
      <c r="F30" s="42"/>
      <c r="G30" s="41"/>
      <c r="H30" s="41"/>
      <c r="I30" s="41"/>
      <c r="J30" s="41"/>
      <c r="K30" s="41"/>
      <c r="L30" s="41"/>
      <c r="M30" s="41"/>
      <c r="N30" s="43"/>
      <c r="S30" s="6"/>
      <c r="T30" s="6"/>
    </row>
    <row r="31" spans="1:20" s="26" customFormat="1" ht="12.75" x14ac:dyDescent="0.2">
      <c r="A31" s="44"/>
      <c r="B31" s="47" t="s">
        <v>20</v>
      </c>
      <c r="F31" s="45"/>
      <c r="N31" s="46"/>
      <c r="S31" s="60"/>
      <c r="T31" s="60"/>
    </row>
    <row r="32" spans="1:20" s="13" customFormat="1" ht="15" customHeight="1" x14ac:dyDescent="0.2">
      <c r="A32" s="49"/>
      <c r="B32" s="30" t="s">
        <v>21</v>
      </c>
      <c r="C32" s="50"/>
      <c r="D32" s="50"/>
      <c r="E32" s="50"/>
      <c r="F32" s="51"/>
      <c r="G32" s="50"/>
      <c r="H32" s="50"/>
      <c r="I32" s="50"/>
      <c r="J32" s="50"/>
      <c r="K32" s="50"/>
      <c r="L32" s="50"/>
      <c r="M32" s="50"/>
      <c r="N32" s="52"/>
      <c r="S32" s="18"/>
      <c r="T32" s="18"/>
    </row>
    <row r="33" spans="1:21" s="13" customFormat="1" ht="3.75" customHeight="1" x14ac:dyDescent="0.2">
      <c r="A33" s="53"/>
      <c r="B33" s="16"/>
      <c r="C33" s="16"/>
      <c r="D33" s="16"/>
      <c r="E33" s="16"/>
      <c r="F33" s="55"/>
      <c r="G33" s="16"/>
      <c r="H33" s="16"/>
      <c r="I33" s="16"/>
      <c r="J33" s="16"/>
      <c r="K33" s="16"/>
      <c r="L33" s="16"/>
      <c r="M33" s="16"/>
      <c r="N33" s="12"/>
      <c r="S33" s="18"/>
      <c r="T33" s="18"/>
    </row>
    <row r="34" spans="1:21" s="5" customFormat="1" ht="12.75" x14ac:dyDescent="0.2">
      <c r="A34" s="44"/>
      <c r="B34" s="26"/>
      <c r="C34" s="26"/>
      <c r="D34" s="149" t="s">
        <v>22</v>
      </c>
      <c r="E34" s="61"/>
      <c r="F34" s="62"/>
      <c r="G34" s="61"/>
      <c r="H34" s="26"/>
      <c r="I34" s="61"/>
      <c r="J34" s="26"/>
      <c r="K34" s="61"/>
      <c r="L34" s="26"/>
      <c r="M34" s="169" t="s">
        <v>23</v>
      </c>
      <c r="N34" s="46"/>
      <c r="S34" s="6"/>
      <c r="T34" s="6"/>
    </row>
    <row r="35" spans="1:21" s="38" customFormat="1" ht="11.25" x14ac:dyDescent="0.2">
      <c r="A35" s="34"/>
      <c r="B35" s="151" t="s">
        <v>9</v>
      </c>
      <c r="C35" s="151"/>
      <c r="D35" s="151"/>
      <c r="E35" s="59"/>
      <c r="F35" s="48"/>
      <c r="G35" s="63"/>
      <c r="H35" s="151"/>
      <c r="I35" s="63"/>
      <c r="J35" s="151"/>
      <c r="K35" s="63"/>
      <c r="L35" s="151"/>
      <c r="M35" s="170"/>
      <c r="N35" s="37"/>
      <c r="S35" s="39"/>
      <c r="T35" s="39"/>
    </row>
    <row r="36" spans="1:21" s="38" customFormat="1" ht="11.25" x14ac:dyDescent="0.2">
      <c r="A36" s="34"/>
      <c r="B36" s="151" t="s">
        <v>24</v>
      </c>
      <c r="C36" s="151"/>
      <c r="D36" s="151"/>
      <c r="E36" s="59"/>
      <c r="F36" s="48"/>
      <c r="G36" s="63"/>
      <c r="H36" s="151"/>
      <c r="I36" s="63"/>
      <c r="J36" s="151"/>
      <c r="K36" s="63"/>
      <c r="L36" s="151"/>
      <c r="M36" s="171"/>
      <c r="N36" s="37"/>
      <c r="S36" s="39"/>
      <c r="T36" s="39"/>
    </row>
    <row r="37" spans="1:21" ht="3.75" customHeight="1" x14ac:dyDescent="0.25">
      <c r="A37" s="64"/>
      <c r="B37" s="65"/>
      <c r="C37" s="65"/>
      <c r="D37" s="65"/>
      <c r="E37" s="66"/>
      <c r="F37" s="67"/>
      <c r="G37" s="65"/>
      <c r="H37" s="65"/>
      <c r="I37" s="65"/>
      <c r="J37" s="68"/>
      <c r="K37" s="68"/>
      <c r="L37" s="68"/>
      <c r="M37" s="68"/>
      <c r="N37" s="69"/>
    </row>
    <row r="38" spans="1:21" ht="3.75" customHeight="1" x14ac:dyDescent="0.25">
      <c r="A38" s="34"/>
      <c r="B38" s="151"/>
      <c r="C38" s="151"/>
      <c r="D38" s="151"/>
      <c r="E38" s="151"/>
      <c r="F38" s="48"/>
      <c r="G38" s="151"/>
      <c r="H38" s="151"/>
      <c r="I38" s="151"/>
      <c r="J38" s="68"/>
      <c r="K38" s="68"/>
      <c r="L38" s="68"/>
      <c r="M38" s="68"/>
      <c r="N38" s="69"/>
    </row>
    <row r="39" spans="1:21" x14ac:dyDescent="0.25">
      <c r="A39" s="53"/>
      <c r="B39" s="54" t="s">
        <v>74</v>
      </c>
      <c r="C39" s="16"/>
      <c r="D39" s="16"/>
      <c r="E39" s="70"/>
      <c r="F39" s="55"/>
      <c r="G39" s="16"/>
      <c r="H39" s="16"/>
      <c r="I39" s="16"/>
      <c r="J39" s="68"/>
      <c r="K39" s="68"/>
      <c r="L39" s="68"/>
      <c r="M39" s="68"/>
      <c r="N39" s="69"/>
      <c r="R39" s="13"/>
      <c r="S39" s="126">
        <f>E44</f>
        <v>1</v>
      </c>
      <c r="T39" s="126">
        <f>(E41*E74+G41*G74+I41*I74+K41*K74)/12/E29</f>
        <v>1</v>
      </c>
      <c r="U39" s="13"/>
    </row>
    <row r="40" spans="1:21" ht="3.75" customHeight="1" x14ac:dyDescent="0.25">
      <c r="A40" s="34"/>
      <c r="B40" s="151"/>
      <c r="C40" s="151"/>
      <c r="D40" s="151"/>
      <c r="E40" s="151"/>
      <c r="F40" s="48"/>
      <c r="G40" s="151"/>
      <c r="H40" s="151"/>
      <c r="I40" s="151"/>
      <c r="J40" s="68"/>
      <c r="K40" s="68"/>
      <c r="L40" s="68"/>
      <c r="M40" s="68"/>
      <c r="N40" s="69"/>
      <c r="R40" s="38"/>
      <c r="S40" s="126"/>
      <c r="T40" s="126"/>
      <c r="U40" s="38"/>
    </row>
    <row r="41" spans="1:21" ht="15" customHeight="1" x14ac:dyDescent="0.25">
      <c r="A41" s="34"/>
      <c r="B41" s="151" t="s">
        <v>79</v>
      </c>
      <c r="C41" s="151"/>
      <c r="D41" s="151"/>
      <c r="E41" s="131">
        <v>39</v>
      </c>
      <c r="F41" s="132"/>
      <c r="G41" s="131"/>
      <c r="H41" s="133"/>
      <c r="I41" s="131"/>
      <c r="J41" s="133"/>
      <c r="K41" s="131"/>
      <c r="L41" s="153" t="s">
        <v>75</v>
      </c>
      <c r="M41" s="68"/>
      <c r="N41" s="69"/>
      <c r="R41" s="38"/>
      <c r="S41" s="126"/>
      <c r="T41" s="126"/>
      <c r="U41" s="38"/>
    </row>
    <row r="42" spans="1:21" ht="15" customHeight="1" x14ac:dyDescent="0.25">
      <c r="A42" s="34"/>
      <c r="B42" s="151" t="s">
        <v>80</v>
      </c>
      <c r="C42" s="151"/>
      <c r="D42" s="151"/>
      <c r="E42" s="131">
        <v>39</v>
      </c>
      <c r="F42" s="132"/>
      <c r="G42" s="131"/>
      <c r="H42" s="133"/>
      <c r="I42" s="131"/>
      <c r="J42" s="133"/>
      <c r="K42" s="131"/>
      <c r="L42" s="153" t="s">
        <v>73</v>
      </c>
      <c r="M42" s="68"/>
      <c r="N42" s="69"/>
      <c r="R42" s="38"/>
      <c r="S42" s="126"/>
      <c r="T42" s="126"/>
      <c r="U42" s="38"/>
    </row>
    <row r="43" spans="1:21" ht="15" customHeight="1" x14ac:dyDescent="0.25">
      <c r="A43" s="161" t="s">
        <v>77</v>
      </c>
      <c r="B43" s="162"/>
      <c r="C43" s="151" t="s">
        <v>74</v>
      </c>
      <c r="D43" s="151"/>
      <c r="E43" s="128">
        <f>E42/E29</f>
        <v>1</v>
      </c>
      <c r="F43" s="48"/>
      <c r="G43" s="128">
        <f>G42/E29</f>
        <v>0</v>
      </c>
      <c r="H43" s="151"/>
      <c r="I43" s="128">
        <f>I42/E29</f>
        <v>0</v>
      </c>
      <c r="J43" s="68"/>
      <c r="K43" s="128">
        <f>K42/E29</f>
        <v>0</v>
      </c>
      <c r="L43" s="127"/>
      <c r="M43" s="68"/>
      <c r="N43" s="69"/>
      <c r="R43" s="38"/>
      <c r="S43" s="126"/>
      <c r="T43" s="126"/>
      <c r="U43" s="38"/>
    </row>
    <row r="44" spans="1:21" ht="15" customHeight="1" x14ac:dyDescent="0.25">
      <c r="A44" s="161" t="s">
        <v>77</v>
      </c>
      <c r="B44" s="162"/>
      <c r="C44" s="151" t="s">
        <v>74</v>
      </c>
      <c r="D44" s="151"/>
      <c r="E44" s="163">
        <f>(E42*E74+G42*G74+I42*I74+K42*K74)/12/E29</f>
        <v>1</v>
      </c>
      <c r="F44" s="163"/>
      <c r="G44" s="163"/>
      <c r="H44" s="163"/>
      <c r="I44" s="163"/>
      <c r="J44" s="163"/>
      <c r="K44" s="163"/>
      <c r="L44" s="127" t="s">
        <v>76</v>
      </c>
      <c r="M44" s="68"/>
      <c r="N44" s="69"/>
      <c r="R44" s="38"/>
      <c r="S44" s="126"/>
      <c r="T44" s="126"/>
      <c r="U44" s="38"/>
    </row>
    <row r="45" spans="1:21" ht="3.75" customHeight="1" x14ac:dyDescent="0.25">
      <c r="A45" s="34"/>
      <c r="B45" s="151"/>
      <c r="C45" s="151"/>
      <c r="D45" s="151"/>
      <c r="E45" s="151"/>
      <c r="F45" s="48"/>
      <c r="G45" s="151"/>
      <c r="H45" s="151"/>
      <c r="I45" s="151"/>
      <c r="J45" s="68"/>
      <c r="K45" s="68"/>
      <c r="L45" s="68"/>
      <c r="M45" s="68"/>
      <c r="N45" s="69"/>
      <c r="R45" s="38"/>
      <c r="S45" s="126"/>
      <c r="T45" s="126"/>
      <c r="U45" s="38"/>
    </row>
    <row r="46" spans="1:21" ht="15" customHeight="1" x14ac:dyDescent="0.25">
      <c r="A46" s="53"/>
      <c r="B46" s="54" t="s">
        <v>81</v>
      </c>
      <c r="C46" s="16"/>
      <c r="D46" s="16"/>
      <c r="E46" s="151"/>
      <c r="F46" s="48"/>
      <c r="G46" s="151"/>
      <c r="H46" s="151"/>
      <c r="I46" s="151"/>
      <c r="J46" s="68"/>
      <c r="K46" s="68"/>
      <c r="L46" s="68"/>
      <c r="M46" s="68"/>
      <c r="N46" s="69"/>
      <c r="R46" s="38"/>
      <c r="S46" s="126"/>
      <c r="T46" s="126"/>
      <c r="U46" s="38"/>
    </row>
    <row r="47" spans="1:21" ht="3.75" customHeight="1" x14ac:dyDescent="0.25">
      <c r="A47" s="34"/>
      <c r="B47" s="151"/>
      <c r="C47" s="151"/>
      <c r="D47" s="151"/>
      <c r="E47" s="151"/>
      <c r="F47" s="48"/>
      <c r="G47" s="151"/>
      <c r="H47" s="151"/>
      <c r="I47" s="151"/>
      <c r="J47" s="68"/>
      <c r="K47" s="68"/>
      <c r="L47" s="68"/>
      <c r="M47" s="68"/>
      <c r="N47" s="69"/>
      <c r="R47" s="38"/>
      <c r="S47" s="126"/>
      <c r="T47" s="126"/>
      <c r="U47" s="38"/>
    </row>
    <row r="48" spans="1:21" x14ac:dyDescent="0.25">
      <c r="A48" s="34"/>
      <c r="B48" s="151" t="s">
        <v>25</v>
      </c>
      <c r="C48" s="151"/>
      <c r="D48" s="151"/>
      <c r="E48" s="71"/>
      <c r="F48" s="72" t="s">
        <v>26</v>
      </c>
      <c r="G48" s="71"/>
      <c r="H48" s="73" t="s">
        <v>26</v>
      </c>
      <c r="I48" s="71"/>
      <c r="J48" s="72" t="s">
        <v>26</v>
      </c>
      <c r="K48" s="71"/>
      <c r="L48" s="90" t="s">
        <v>26</v>
      </c>
      <c r="M48" s="68"/>
      <c r="N48" s="69"/>
      <c r="R48" s="38"/>
      <c r="S48" s="126"/>
      <c r="T48" s="126"/>
      <c r="U48" s="38"/>
    </row>
    <row r="49" spans="1:21" x14ac:dyDescent="0.25">
      <c r="A49" s="34"/>
      <c r="B49" s="155" t="s">
        <v>27</v>
      </c>
      <c r="C49" s="155"/>
      <c r="D49" s="156"/>
      <c r="E49" s="71"/>
      <c r="F49" s="139" t="s">
        <v>26</v>
      </c>
      <c r="G49" s="71"/>
      <c r="H49" s="72" t="s">
        <v>26</v>
      </c>
      <c r="I49" s="71"/>
      <c r="J49" s="72" t="s">
        <v>26</v>
      </c>
      <c r="K49" s="71"/>
      <c r="L49" s="90" t="s">
        <v>26</v>
      </c>
      <c r="M49" s="91"/>
      <c r="N49" s="69"/>
      <c r="R49" s="38"/>
      <c r="S49" s="154" t="s">
        <v>28</v>
      </c>
      <c r="T49" s="154"/>
      <c r="U49" s="38" t="s">
        <v>29</v>
      </c>
    </row>
    <row r="50" spans="1:21" x14ac:dyDescent="0.25">
      <c r="A50" s="34"/>
      <c r="B50" s="155" t="s">
        <v>30</v>
      </c>
      <c r="C50" s="155"/>
      <c r="D50" s="156"/>
      <c r="E50" s="71"/>
      <c r="F50" s="139" t="s">
        <v>26</v>
      </c>
      <c r="G50" s="71"/>
      <c r="H50" s="72" t="s">
        <v>26</v>
      </c>
      <c r="I50" s="71"/>
      <c r="J50" s="72" t="s">
        <v>26</v>
      </c>
      <c r="K50" s="71"/>
      <c r="L50" s="90" t="s">
        <v>26</v>
      </c>
      <c r="M50" s="91"/>
      <c r="N50" s="69"/>
      <c r="R50" s="38"/>
      <c r="S50" s="150"/>
      <c r="T50" s="150"/>
      <c r="U50" s="38"/>
    </row>
    <row r="51" spans="1:21" x14ac:dyDescent="0.25">
      <c r="A51" s="34"/>
      <c r="B51" s="155" t="s">
        <v>30</v>
      </c>
      <c r="C51" s="155"/>
      <c r="D51" s="156"/>
      <c r="E51" s="140"/>
      <c r="F51" s="72" t="s">
        <v>26</v>
      </c>
      <c r="G51" s="140"/>
      <c r="H51" s="72" t="s">
        <v>26</v>
      </c>
      <c r="I51" s="71"/>
      <c r="J51" s="72" t="s">
        <v>26</v>
      </c>
      <c r="K51" s="71"/>
      <c r="L51" s="90" t="s">
        <v>26</v>
      </c>
      <c r="M51" s="91"/>
      <c r="N51" s="69"/>
      <c r="R51" s="38" t="s">
        <v>31</v>
      </c>
      <c r="S51" s="39">
        <f>(E48*E74+G48*G74+I48*I74+K48*K74)</f>
        <v>0</v>
      </c>
      <c r="T51" s="39">
        <f>S51/S39*T39</f>
        <v>0</v>
      </c>
      <c r="U51" s="38"/>
    </row>
    <row r="52" spans="1:21" x14ac:dyDescent="0.25">
      <c r="A52" s="74"/>
      <c r="B52" s="58"/>
      <c r="C52" s="75"/>
      <c r="D52" s="58" t="s">
        <v>32</v>
      </c>
      <c r="E52" s="76">
        <f>SUM(E48:E51)</f>
        <v>0</v>
      </c>
      <c r="F52" s="77" t="s">
        <v>26</v>
      </c>
      <c r="G52" s="76">
        <f>SUM(G48:G51)</f>
        <v>0</v>
      </c>
      <c r="H52" s="78" t="s">
        <v>26</v>
      </c>
      <c r="I52" s="76">
        <f>SUM(I48:I51)</f>
        <v>0</v>
      </c>
      <c r="J52" s="77" t="s">
        <v>26</v>
      </c>
      <c r="K52" s="76">
        <f>SUM(K48:K51)</f>
        <v>0</v>
      </c>
      <c r="L52" s="79" t="s">
        <v>26</v>
      </c>
      <c r="M52" s="68"/>
      <c r="N52" s="69"/>
      <c r="R52" s="38" t="s">
        <v>33</v>
      </c>
      <c r="S52" s="39">
        <f>E78</f>
        <v>0</v>
      </c>
      <c r="T52" s="39">
        <f>S52/S39*T39</f>
        <v>0</v>
      </c>
      <c r="U52" s="38"/>
    </row>
    <row r="53" spans="1:21" x14ac:dyDescent="0.25">
      <c r="A53" s="74"/>
      <c r="B53" s="58"/>
      <c r="C53" s="75"/>
      <c r="D53" s="58" t="s">
        <v>34</v>
      </c>
      <c r="E53" s="80"/>
      <c r="F53" s="77" t="s">
        <v>26</v>
      </c>
      <c r="G53" s="81"/>
      <c r="H53" s="77" t="s">
        <v>26</v>
      </c>
      <c r="I53" s="81"/>
      <c r="J53" s="77" t="s">
        <v>26</v>
      </c>
      <c r="K53" s="81"/>
      <c r="L53" s="79" t="s">
        <v>26</v>
      </c>
      <c r="M53" s="68"/>
      <c r="N53" s="69"/>
      <c r="R53" s="38"/>
      <c r="S53" s="39"/>
      <c r="T53" s="39"/>
      <c r="U53" s="38"/>
    </row>
    <row r="54" spans="1:21" ht="11.25" customHeight="1" x14ac:dyDescent="0.25">
      <c r="A54" s="34"/>
      <c r="B54" s="151"/>
      <c r="C54" s="151"/>
      <c r="D54" s="151"/>
      <c r="E54" s="82"/>
      <c r="F54" s="83"/>
      <c r="G54" s="84"/>
      <c r="H54" s="85"/>
      <c r="I54" s="84"/>
      <c r="J54" s="83"/>
      <c r="K54" s="84"/>
      <c r="L54" s="85"/>
      <c r="M54" s="68"/>
      <c r="N54" s="69"/>
      <c r="R54" s="38" t="s">
        <v>35</v>
      </c>
      <c r="S54" s="39">
        <f>S51+S52</f>
        <v>0</v>
      </c>
      <c r="T54" s="39">
        <f>T51+T52</f>
        <v>0</v>
      </c>
      <c r="U54" s="38"/>
    </row>
    <row r="55" spans="1:21" x14ac:dyDescent="0.25">
      <c r="A55" s="53"/>
      <c r="B55" s="54" t="s">
        <v>36</v>
      </c>
      <c r="C55" s="16"/>
      <c r="D55" s="16"/>
      <c r="E55" s="86"/>
      <c r="F55" s="87"/>
      <c r="G55" s="86"/>
      <c r="H55" s="88"/>
      <c r="I55" s="86"/>
      <c r="J55" s="87"/>
      <c r="K55" s="86"/>
      <c r="L55" s="88"/>
      <c r="M55" s="68"/>
      <c r="N55" s="69"/>
      <c r="R55" s="13" t="s">
        <v>37</v>
      </c>
      <c r="S55" s="18">
        <v>66150</v>
      </c>
      <c r="T55" s="18">
        <v>66150</v>
      </c>
      <c r="U55" s="39">
        <v>96600</v>
      </c>
    </row>
    <row r="56" spans="1:21" ht="3.75" customHeight="1" x14ac:dyDescent="0.25">
      <c r="A56" s="34"/>
      <c r="B56" s="151"/>
      <c r="C56" s="151"/>
      <c r="D56" s="151"/>
      <c r="E56" s="84"/>
      <c r="F56" s="83"/>
      <c r="G56" s="84"/>
      <c r="H56" s="85"/>
      <c r="I56" s="84"/>
      <c r="J56" s="83"/>
      <c r="K56" s="84"/>
      <c r="L56" s="85"/>
      <c r="M56" s="68"/>
      <c r="N56" s="69"/>
      <c r="R56" s="38"/>
      <c r="S56" s="39"/>
      <c r="T56" s="39"/>
      <c r="U56" s="38"/>
    </row>
    <row r="57" spans="1:21" s="38" customFormat="1" ht="15" customHeight="1" x14ac:dyDescent="0.2">
      <c r="A57" s="34"/>
      <c r="B57" s="151" t="s">
        <v>38</v>
      </c>
      <c r="C57" s="151"/>
      <c r="D57" s="151"/>
      <c r="E57" s="89">
        <f>IF(E42=0,0,IF(E48/E42*E41&gt;S60,(S60/E41*E42+E49+E51)*M57,E53*M57))</f>
        <v>0</v>
      </c>
      <c r="F57" s="135" t="s">
        <v>26</v>
      </c>
      <c r="G57" s="89">
        <f>IF(G42=0,0,IF(G48/G42*G41&gt;S60,(S60/G41*G42+G49+G51)*M57,G53*M57))</f>
        <v>0</v>
      </c>
      <c r="H57" s="136" t="s">
        <v>26</v>
      </c>
      <c r="I57" s="89">
        <f>IF(I42=0,0,IF(I48/I42*I41&gt;S60,(S60/I41*I42+I49+I51)*M57,I53*M57))</f>
        <v>0</v>
      </c>
      <c r="J57" s="137" t="s">
        <v>26</v>
      </c>
      <c r="K57" s="89">
        <f>IF(K42=0,0,IF(K48/K42*K41&gt;S60,(S60/K41*K42+K49+K51)*M57,K53*M57))</f>
        <v>0</v>
      </c>
      <c r="L57" s="90" t="s">
        <v>26</v>
      </c>
      <c r="M57" s="91">
        <v>1.2999999999999999E-2</v>
      </c>
      <c r="N57" s="37"/>
      <c r="R57" s="38" t="s">
        <v>39</v>
      </c>
      <c r="S57" s="39">
        <f>S54-S55</f>
        <v>-66150</v>
      </c>
      <c r="T57" s="39">
        <f>T54-T55</f>
        <v>-66150</v>
      </c>
    </row>
    <row r="58" spans="1:21" s="38" customFormat="1" ht="15" customHeight="1" x14ac:dyDescent="0.2">
      <c r="A58" s="34"/>
      <c r="B58" s="151" t="s">
        <v>40</v>
      </c>
      <c r="C58" s="151"/>
      <c r="D58" s="151"/>
      <c r="E58" s="89">
        <f>IF(E42=0,0,IF(E48/E42*E41&gt;U60,(U60/E41*E42+E49+E51)*M58,E53*M58))</f>
        <v>0</v>
      </c>
      <c r="F58" s="135" t="s">
        <v>26</v>
      </c>
      <c r="G58" s="89">
        <f>IF(G42=0,0,IF(G48/G42*G41&gt;U60,(U60/G41*G42+G49+G51)*M58,G53*M58))</f>
        <v>0</v>
      </c>
      <c r="H58" s="136" t="s">
        <v>26</v>
      </c>
      <c r="I58" s="89">
        <f>IF(I42=0,0,IF(I48/I42*I41&gt;U60,(U60/I41*I42+I49+I51)*M58,I53*M58))</f>
        <v>0</v>
      </c>
      <c r="J58" s="137" t="s">
        <v>26</v>
      </c>
      <c r="K58" s="89">
        <f>IF(K42=0,0,IF(K48/K42*K41&gt;T60,(T60/K41*K42+K49+K51)*M58,K53*M58))</f>
        <v>0</v>
      </c>
      <c r="L58" s="90" t="s">
        <v>26</v>
      </c>
      <c r="M58" s="91">
        <v>9.2999999999999999E-2</v>
      </c>
      <c r="N58" s="37"/>
      <c r="R58" s="38" t="s">
        <v>41</v>
      </c>
      <c r="S58" s="39">
        <f>S52-S57</f>
        <v>66150</v>
      </c>
      <c r="T58" s="39">
        <f>T52-T57</f>
        <v>66150</v>
      </c>
    </row>
    <row r="59" spans="1:21" s="38" customFormat="1" ht="15" customHeight="1" x14ac:dyDescent="0.2">
      <c r="A59" s="34"/>
      <c r="B59" s="151" t="s">
        <v>42</v>
      </c>
      <c r="C59" s="151"/>
      <c r="D59" s="151"/>
      <c r="E59" s="89">
        <f>IF(E42=0,0,IF(E48/E42*E41&gt;U60,(U60/E41*E42+E49+E51)*M59,E53*M59))</f>
        <v>0</v>
      </c>
      <c r="F59" s="135" t="s">
        <v>26</v>
      </c>
      <c r="G59" s="89">
        <f>IF(G42=0,0,IF(G48/G42*G41&gt;U60,(U60/G41*G42+G49+G51)*M59,G53*M59))</f>
        <v>0</v>
      </c>
      <c r="H59" s="136" t="s">
        <v>26</v>
      </c>
      <c r="I59" s="89">
        <f>IF(I42=0,0,IF(I48/I42*I41&gt;U60,(U60/I41*I42+I49+I51)*M59,I53*M59))</f>
        <v>0</v>
      </c>
      <c r="J59" s="137" t="s">
        <v>26</v>
      </c>
      <c r="K59" s="89">
        <f>IF(K42=0,0,IF(K48/K42*K41&gt;T60,(T60/K41*K42+K49+K51)*M59,K53*M59))</f>
        <v>0</v>
      </c>
      <c r="L59" s="90" t="s">
        <v>26</v>
      </c>
      <c r="M59" s="91">
        <v>1.2999999999999999E-2</v>
      </c>
      <c r="N59" s="37"/>
      <c r="R59" s="38" t="s">
        <v>43</v>
      </c>
      <c r="S59" s="92">
        <f>M79-M57-M60-M61</f>
        <v>0.106</v>
      </c>
      <c r="T59" s="92">
        <f>M79-M57-M60-M61</f>
        <v>0.106</v>
      </c>
    </row>
    <row r="60" spans="1:21" s="38" customFormat="1" ht="15" customHeight="1" x14ac:dyDescent="0.2">
      <c r="A60" s="34"/>
      <c r="B60" s="151" t="s">
        <v>44</v>
      </c>
      <c r="C60" s="151"/>
      <c r="D60" s="151"/>
      <c r="E60" s="89">
        <f>IF(E42=0,0,IF(E48/E42*E41&gt;S60,(S60/E41*E42+E49+E51)*M60,E53*M60))</f>
        <v>0</v>
      </c>
      <c r="F60" s="135" t="s">
        <v>26</v>
      </c>
      <c r="G60" s="89">
        <f>IF(G42=0,0,IF(G48/G42*G41&gt;S60,(S60/G41*G42+G49+G51)*M60,G53*M60))</f>
        <v>0</v>
      </c>
      <c r="H60" s="136" t="s">
        <v>26</v>
      </c>
      <c r="I60" s="89">
        <f>IF(I42=0,0,IF(I48/I42*I41&gt;S60,(S60/I41*I42+I49+I51)*M60,I53*M60))</f>
        <v>0</v>
      </c>
      <c r="J60" s="137" t="s">
        <v>26</v>
      </c>
      <c r="K60" s="89">
        <f>IF(K42=0,0,IF(K48/K42*K41&gt;S60,(S60/K41*K42+K49+K51)*M60,K53*M60))</f>
        <v>0</v>
      </c>
      <c r="L60" s="90" t="s">
        <v>26</v>
      </c>
      <c r="M60" s="91">
        <v>7.2999999999999995E-2</v>
      </c>
      <c r="N60" s="37"/>
      <c r="R60" s="38" t="s">
        <v>45</v>
      </c>
      <c r="S60" s="39">
        <v>5512.5</v>
      </c>
      <c r="T60" s="39">
        <v>5512.5</v>
      </c>
      <c r="U60" s="39">
        <v>8050</v>
      </c>
    </row>
    <row r="61" spans="1:21" s="38" customFormat="1" ht="15" customHeight="1" x14ac:dyDescent="0.2">
      <c r="A61" s="34"/>
      <c r="B61" s="152" t="s">
        <v>46</v>
      </c>
      <c r="C61" s="151"/>
      <c r="D61" s="151"/>
      <c r="E61" s="89">
        <f>IF(E42=0,0,IF(E48/E42*E41&gt;S60,(S60/E41*E42+E49+E51)*M61,E53*M61))</f>
        <v>0</v>
      </c>
      <c r="F61" s="135" t="s">
        <v>26</v>
      </c>
      <c r="G61" s="89">
        <f>IF(G42=0,0,IF(G48/G42*G41&gt;S60,(S60/G41*G42+G49+G51)*M61,G53*M61))</f>
        <v>0</v>
      </c>
      <c r="H61" s="136" t="s">
        <v>26</v>
      </c>
      <c r="I61" s="89">
        <f>IF(I42=0,0,IF(I48/I42*I41&gt;S60,(S60/I41*I42+I49+I51)*M61,I53*M61))</f>
        <v>0</v>
      </c>
      <c r="J61" s="137" t="s">
        <v>26</v>
      </c>
      <c r="K61" s="89">
        <f>IF(K42=0,0,IF(K48/K42*K41&gt;S60,(S60/K41*K42+K49+K51)*M61,K53*M61))</f>
        <v>0</v>
      </c>
      <c r="L61" s="90" t="s">
        <v>26</v>
      </c>
      <c r="M61" s="91"/>
      <c r="N61" s="37"/>
    </row>
    <row r="62" spans="1:21" s="38" customFormat="1" ht="15" customHeight="1" x14ac:dyDescent="0.2">
      <c r="A62" s="34"/>
      <c r="B62" s="75"/>
      <c r="C62" s="75"/>
      <c r="D62" s="58" t="s">
        <v>32</v>
      </c>
      <c r="E62" s="93">
        <f>SUM(E57:E61)</f>
        <v>0</v>
      </c>
      <c r="F62" s="72" t="s">
        <v>26</v>
      </c>
      <c r="G62" s="93">
        <f>SUM(G57:G61)</f>
        <v>0</v>
      </c>
      <c r="H62" s="73" t="s">
        <v>26</v>
      </c>
      <c r="I62" s="93">
        <f>SUM(I57:I61)</f>
        <v>0</v>
      </c>
      <c r="J62" s="90" t="s">
        <v>26</v>
      </c>
      <c r="K62" s="93">
        <f>SUM(K57:K61)</f>
        <v>0</v>
      </c>
      <c r="L62" s="90" t="s">
        <v>26</v>
      </c>
      <c r="M62" s="152"/>
      <c r="N62" s="37"/>
      <c r="S62" s="39"/>
      <c r="T62" s="39"/>
    </row>
    <row r="63" spans="1:21" s="38" customFormat="1" ht="15" customHeight="1" x14ac:dyDescent="0.2">
      <c r="A63" s="34"/>
      <c r="B63" s="54" t="s">
        <v>47</v>
      </c>
      <c r="C63" s="75"/>
      <c r="D63" s="58"/>
      <c r="E63" s="94"/>
      <c r="F63" s="95"/>
      <c r="G63" s="94"/>
      <c r="H63" s="96"/>
      <c r="I63" s="94"/>
      <c r="J63" s="97"/>
      <c r="K63" s="94"/>
      <c r="L63" s="97"/>
      <c r="M63" s="152"/>
      <c r="N63" s="37"/>
      <c r="S63" s="39"/>
      <c r="T63" s="39"/>
    </row>
    <row r="64" spans="1:21" s="38" customFormat="1" ht="15" customHeight="1" x14ac:dyDescent="0.2">
      <c r="A64" s="34"/>
      <c r="B64" s="151" t="s">
        <v>48</v>
      </c>
      <c r="C64" s="151"/>
      <c r="D64" s="151"/>
      <c r="E64" s="89">
        <f>(E52-E51)*M64</f>
        <v>0</v>
      </c>
      <c r="F64" s="135" t="s">
        <v>26</v>
      </c>
      <c r="G64" s="89">
        <f>(G52-G51)*M64</f>
        <v>0</v>
      </c>
      <c r="H64" s="136" t="s">
        <v>26</v>
      </c>
      <c r="I64" s="89">
        <f>(I52-I51)*M64</f>
        <v>0</v>
      </c>
      <c r="J64" s="137" t="s">
        <v>26</v>
      </c>
      <c r="K64" s="89">
        <f>(K52-K51)*M64</f>
        <v>0</v>
      </c>
      <c r="L64" s="90" t="s">
        <v>26</v>
      </c>
      <c r="M64" s="91"/>
      <c r="N64" s="37"/>
      <c r="S64" s="39"/>
      <c r="T64" s="39"/>
    </row>
    <row r="65" spans="1:21" s="38" customFormat="1" ht="15" customHeight="1" x14ac:dyDescent="0.2">
      <c r="A65" s="34"/>
      <c r="B65" s="155"/>
      <c r="C65" s="155"/>
      <c r="D65" s="156"/>
      <c r="E65" s="89">
        <f>$E$53*M65</f>
        <v>0</v>
      </c>
      <c r="F65" s="135" t="s">
        <v>26</v>
      </c>
      <c r="G65" s="89">
        <f>$G$53*M65</f>
        <v>0</v>
      </c>
      <c r="H65" s="136" t="s">
        <v>26</v>
      </c>
      <c r="I65" s="89">
        <f>$I$53*M65</f>
        <v>0</v>
      </c>
      <c r="J65" s="137" t="s">
        <v>26</v>
      </c>
      <c r="K65" s="89">
        <f>$K$53*M65</f>
        <v>0</v>
      </c>
      <c r="L65" s="90" t="s">
        <v>26</v>
      </c>
      <c r="M65" s="91"/>
      <c r="N65" s="37"/>
      <c r="S65" s="39"/>
      <c r="T65" s="39"/>
    </row>
    <row r="66" spans="1:21" s="38" customFormat="1" ht="15" customHeight="1" x14ac:dyDescent="0.2">
      <c r="A66" s="34"/>
      <c r="B66" s="75"/>
      <c r="C66" s="75"/>
      <c r="D66" s="58" t="s">
        <v>32</v>
      </c>
      <c r="E66" s="93">
        <f>SUM(E64:E65)</f>
        <v>0</v>
      </c>
      <c r="F66" s="72" t="s">
        <v>26</v>
      </c>
      <c r="G66" s="93">
        <f>SUM(G64:G65)</f>
        <v>0</v>
      </c>
      <c r="H66" s="73" t="s">
        <v>26</v>
      </c>
      <c r="I66" s="93">
        <f>SUM(I64:I65)</f>
        <v>0</v>
      </c>
      <c r="J66" s="90" t="s">
        <v>26</v>
      </c>
      <c r="K66" s="93">
        <f>SUM(K64:K65)</f>
        <v>0</v>
      </c>
      <c r="L66" s="90" t="s">
        <v>26</v>
      </c>
      <c r="M66" s="152"/>
      <c r="N66" s="37"/>
      <c r="S66" s="39"/>
      <c r="T66" s="39"/>
    </row>
    <row r="67" spans="1:21" s="38" customFormat="1" ht="15" customHeight="1" x14ac:dyDescent="0.2">
      <c r="A67" s="34"/>
      <c r="B67" s="54" t="s">
        <v>49</v>
      </c>
      <c r="C67" s="75"/>
      <c r="D67" s="58"/>
      <c r="E67" s="94"/>
      <c r="F67" s="95"/>
      <c r="G67" s="94"/>
      <c r="H67" s="96"/>
      <c r="I67" s="94"/>
      <c r="J67" s="97"/>
      <c r="K67" s="94"/>
      <c r="L67" s="97"/>
      <c r="M67" s="152"/>
      <c r="N67" s="37"/>
      <c r="S67" s="39"/>
      <c r="T67" s="39"/>
    </row>
    <row r="68" spans="1:21" s="38" customFormat="1" ht="15" customHeight="1" x14ac:dyDescent="0.2">
      <c r="A68" s="34"/>
      <c r="B68" s="98" t="s">
        <v>50</v>
      </c>
      <c r="C68" s="151"/>
      <c r="D68" s="151"/>
      <c r="E68" s="89">
        <f>$E$53*M68</f>
        <v>0</v>
      </c>
      <c r="F68" s="135" t="s">
        <v>26</v>
      </c>
      <c r="G68" s="89">
        <f>$G$53*M68</f>
        <v>0</v>
      </c>
      <c r="H68" s="136" t="s">
        <v>26</v>
      </c>
      <c r="I68" s="89">
        <f>$I$53*M68</f>
        <v>0</v>
      </c>
      <c r="J68" s="137" t="s">
        <v>26</v>
      </c>
      <c r="K68" s="89">
        <f>$K$53*M68</f>
        <v>0</v>
      </c>
      <c r="L68" s="90" t="s">
        <v>26</v>
      </c>
      <c r="M68" s="91"/>
      <c r="N68" s="37"/>
      <c r="S68" s="39"/>
      <c r="T68" s="39"/>
    </row>
    <row r="69" spans="1:21" s="38" customFormat="1" ht="15" customHeight="1" x14ac:dyDescent="0.2">
      <c r="A69" s="34"/>
      <c r="B69" s="151" t="s">
        <v>51</v>
      </c>
      <c r="C69" s="151"/>
      <c r="D69" s="151"/>
      <c r="E69" s="89">
        <f>$E$53*M69</f>
        <v>0</v>
      </c>
      <c r="F69" s="135" t="s">
        <v>26</v>
      </c>
      <c r="G69" s="89">
        <f>$G$53*M69</f>
        <v>0</v>
      </c>
      <c r="H69" s="136" t="s">
        <v>26</v>
      </c>
      <c r="I69" s="89">
        <f>$I$53*M69</f>
        <v>0</v>
      </c>
      <c r="J69" s="137" t="s">
        <v>26</v>
      </c>
      <c r="K69" s="89">
        <f>$K$53*M69</f>
        <v>0</v>
      </c>
      <c r="L69" s="90" t="s">
        <v>26</v>
      </c>
      <c r="M69" s="91"/>
      <c r="N69" s="37"/>
      <c r="S69" s="39"/>
      <c r="T69" s="39"/>
    </row>
    <row r="70" spans="1:21" s="38" customFormat="1" ht="15" customHeight="1" x14ac:dyDescent="0.2">
      <c r="A70" s="34"/>
      <c r="B70" s="151" t="s">
        <v>52</v>
      </c>
      <c r="C70" s="151"/>
      <c r="D70" s="151"/>
      <c r="E70" s="89">
        <f>$E$53*M70</f>
        <v>0</v>
      </c>
      <c r="F70" s="135" t="s">
        <v>26</v>
      </c>
      <c r="G70" s="89">
        <f>$G$53*M70</f>
        <v>0</v>
      </c>
      <c r="H70" s="136" t="s">
        <v>26</v>
      </c>
      <c r="I70" s="89">
        <f>$I$53*M70</f>
        <v>0</v>
      </c>
      <c r="J70" s="137" t="s">
        <v>26</v>
      </c>
      <c r="K70" s="89">
        <f>$K$53*M70</f>
        <v>0</v>
      </c>
      <c r="L70" s="90" t="s">
        <v>26</v>
      </c>
      <c r="M70" s="91">
        <v>1.5E-3</v>
      </c>
      <c r="N70" s="37"/>
      <c r="S70" s="39"/>
      <c r="T70" s="39"/>
    </row>
    <row r="71" spans="1:21" s="38" customFormat="1" ht="15" customHeight="1" x14ac:dyDescent="0.2">
      <c r="A71" s="34"/>
      <c r="B71" s="75"/>
      <c r="C71" s="75"/>
      <c r="D71" s="58" t="s">
        <v>32</v>
      </c>
      <c r="E71" s="93">
        <f>SUM(E68:E70)</f>
        <v>0</v>
      </c>
      <c r="F71" s="72" t="s">
        <v>26</v>
      </c>
      <c r="G71" s="93">
        <f>SUM(G68:G70)</f>
        <v>0</v>
      </c>
      <c r="H71" s="72" t="s">
        <v>26</v>
      </c>
      <c r="I71" s="93">
        <f>SUM(I68:I70)</f>
        <v>0</v>
      </c>
      <c r="J71" s="72" t="s">
        <v>26</v>
      </c>
      <c r="K71" s="93">
        <f>SUM(K68:K70)</f>
        <v>0</v>
      </c>
      <c r="L71" s="90" t="s">
        <v>26</v>
      </c>
      <c r="M71" s="152"/>
      <c r="N71" s="37"/>
      <c r="S71" s="39"/>
      <c r="T71" s="39"/>
    </row>
    <row r="72" spans="1:21" s="101" customFormat="1" ht="15" customHeight="1" x14ac:dyDescent="0.2">
      <c r="A72" s="74"/>
      <c r="B72" s="75" t="s">
        <v>53</v>
      </c>
      <c r="C72" s="75"/>
      <c r="D72" s="75"/>
      <c r="E72" s="76">
        <f>E52+E62+E66+E71</f>
        <v>0</v>
      </c>
      <c r="F72" s="77" t="s">
        <v>26</v>
      </c>
      <c r="G72" s="76">
        <f>G52+G62+G66+G71</f>
        <v>0</v>
      </c>
      <c r="H72" s="78" t="s">
        <v>26</v>
      </c>
      <c r="I72" s="76">
        <f>I52+I62+I66+I71</f>
        <v>0</v>
      </c>
      <c r="J72" s="77" t="s">
        <v>26</v>
      </c>
      <c r="K72" s="76">
        <f>K52+K62+K66+K71</f>
        <v>0</v>
      </c>
      <c r="L72" s="99" t="s">
        <v>26</v>
      </c>
      <c r="M72" s="75"/>
      <c r="N72" s="100"/>
      <c r="R72" s="38"/>
      <c r="S72" s="39"/>
      <c r="T72" s="39"/>
      <c r="U72" s="38"/>
    </row>
    <row r="73" spans="1:21" s="38" customFormat="1" ht="15" customHeight="1" x14ac:dyDescent="0.2">
      <c r="A73" s="34"/>
      <c r="B73" s="54" t="s">
        <v>54</v>
      </c>
      <c r="C73" s="151"/>
      <c r="D73" s="151"/>
      <c r="E73" s="94"/>
      <c r="F73" s="83"/>
      <c r="G73" s="102"/>
      <c r="H73" s="85"/>
      <c r="I73" s="102"/>
      <c r="J73" s="103"/>
      <c r="K73" s="102"/>
      <c r="L73" s="103"/>
      <c r="M73" s="151"/>
      <c r="N73" s="37"/>
      <c r="R73" s="101"/>
      <c r="S73" s="104"/>
      <c r="T73" s="104"/>
      <c r="U73" s="101"/>
    </row>
    <row r="74" spans="1:21" s="38" customFormat="1" ht="15" customHeight="1" x14ac:dyDescent="0.2">
      <c r="A74" s="34"/>
      <c r="B74" s="151" t="s">
        <v>55</v>
      </c>
      <c r="C74" s="151"/>
      <c r="D74" s="151"/>
      <c r="E74" s="105">
        <v>12</v>
      </c>
      <c r="F74" s="83"/>
      <c r="G74" s="105"/>
      <c r="H74" s="85"/>
      <c r="I74" s="105"/>
      <c r="J74" s="106"/>
      <c r="K74" s="105"/>
      <c r="L74" s="106"/>
      <c r="M74" s="151"/>
      <c r="N74" s="37"/>
      <c r="S74" s="39"/>
      <c r="T74" s="39"/>
    </row>
    <row r="75" spans="1:21" s="38" customFormat="1" ht="15" customHeight="1" x14ac:dyDescent="0.2">
      <c r="A75" s="34"/>
      <c r="B75" s="151" t="s">
        <v>56</v>
      </c>
      <c r="C75" s="151"/>
      <c r="D75" s="151"/>
      <c r="E75" s="76">
        <f>E72*E74</f>
        <v>0</v>
      </c>
      <c r="F75" s="79" t="s">
        <v>26</v>
      </c>
      <c r="G75" s="76">
        <f>G72*G74</f>
        <v>0</v>
      </c>
      <c r="H75" s="79" t="s">
        <v>26</v>
      </c>
      <c r="I75" s="76">
        <f>I72*I74</f>
        <v>0</v>
      </c>
      <c r="J75" s="79" t="s">
        <v>26</v>
      </c>
      <c r="K75" s="76">
        <f>K72*K74</f>
        <v>0</v>
      </c>
      <c r="L75" s="79" t="s">
        <v>26</v>
      </c>
      <c r="M75" s="151"/>
      <c r="N75" s="37"/>
      <c r="S75" s="39"/>
      <c r="T75" s="39"/>
    </row>
    <row r="76" spans="1:21" s="38" customFormat="1" ht="5.25" customHeight="1" x14ac:dyDescent="0.2">
      <c r="A76" s="34"/>
      <c r="B76" s="151"/>
      <c r="C76" s="151"/>
      <c r="D76" s="151"/>
      <c r="E76" s="107"/>
      <c r="F76" s="48"/>
      <c r="G76" s="151"/>
      <c r="H76" s="151"/>
      <c r="I76" s="151"/>
      <c r="J76" s="151"/>
      <c r="K76" s="151"/>
      <c r="L76" s="151"/>
      <c r="M76" s="151"/>
      <c r="N76" s="37"/>
      <c r="S76" s="39"/>
      <c r="T76" s="39"/>
    </row>
    <row r="77" spans="1:21" s="101" customFormat="1" ht="12.75" customHeight="1" x14ac:dyDescent="0.2">
      <c r="A77" s="74"/>
      <c r="B77" s="75" t="s">
        <v>57</v>
      </c>
      <c r="C77" s="75"/>
      <c r="D77" s="75"/>
      <c r="E77" s="76">
        <f>E75+G75+I75+K75</f>
        <v>0</v>
      </c>
      <c r="F77" s="90" t="s">
        <v>26</v>
      </c>
      <c r="G77" s="75"/>
      <c r="H77" s="75"/>
      <c r="I77" s="75"/>
      <c r="J77" s="75"/>
      <c r="K77" s="75"/>
      <c r="L77" s="75"/>
      <c r="M77" s="79" t="s">
        <v>58</v>
      </c>
      <c r="N77" s="100"/>
      <c r="R77" s="38"/>
      <c r="S77" s="39"/>
      <c r="T77" s="39"/>
      <c r="U77" s="38"/>
    </row>
    <row r="78" spans="1:21" s="101" customFormat="1" ht="12.75" customHeight="1" x14ac:dyDescent="0.2">
      <c r="A78" s="74"/>
      <c r="B78" s="157" t="s">
        <v>59</v>
      </c>
      <c r="C78" s="157"/>
      <c r="D78" s="158"/>
      <c r="E78" s="138"/>
      <c r="F78" s="90" t="s">
        <v>26</v>
      </c>
      <c r="G78" s="75"/>
      <c r="H78" s="75"/>
      <c r="I78" s="75"/>
      <c r="J78" s="75"/>
      <c r="K78" s="75"/>
      <c r="L78" s="75"/>
      <c r="M78" s="91"/>
      <c r="N78" s="100"/>
      <c r="S78" s="104"/>
      <c r="T78" s="104"/>
    </row>
    <row r="79" spans="1:21" s="101" customFormat="1" ht="12.75" customHeight="1" x14ac:dyDescent="0.2">
      <c r="A79" s="74"/>
      <c r="B79" s="157" t="s">
        <v>60</v>
      </c>
      <c r="C79" s="157"/>
      <c r="D79" s="158"/>
      <c r="E79" s="93">
        <f>IF(T51&gt;T55,S52*S59,IF(T51+T52&gt;T55,T58*M79+T57*S59,S52*M79))</f>
        <v>0</v>
      </c>
      <c r="F79" s="90" t="s">
        <v>26</v>
      </c>
      <c r="G79" s="75"/>
      <c r="H79" s="75"/>
      <c r="I79" s="75"/>
      <c r="J79" s="75"/>
      <c r="K79" s="75"/>
      <c r="L79" s="75"/>
      <c r="M79" s="108">
        <f>SUM(M57:M61)</f>
        <v>0.192</v>
      </c>
      <c r="N79" s="100"/>
      <c r="S79" s="104"/>
      <c r="T79" s="104"/>
    </row>
    <row r="80" spans="1:21" s="38" customFormat="1" ht="12.75" customHeight="1" x14ac:dyDescent="0.2">
      <c r="A80" s="34"/>
      <c r="B80" s="157" t="s">
        <v>61</v>
      </c>
      <c r="C80" s="157"/>
      <c r="D80" s="158"/>
      <c r="E80" s="93">
        <f>$E$78*M80</f>
        <v>0</v>
      </c>
      <c r="F80" s="90" t="s">
        <v>26</v>
      </c>
      <c r="G80" s="109"/>
      <c r="H80" s="151"/>
      <c r="I80" s="151"/>
      <c r="J80" s="151"/>
      <c r="K80" s="151"/>
      <c r="L80" s="151"/>
      <c r="M80" s="108">
        <f>SUM(M64:M65)</f>
        <v>0</v>
      </c>
      <c r="N80" s="37"/>
      <c r="R80" s="101"/>
      <c r="S80" s="104"/>
      <c r="T80" s="104"/>
      <c r="U80" s="101"/>
    </row>
    <row r="81" spans="1:21" s="38" customFormat="1" ht="12.75" customHeight="1" x14ac:dyDescent="0.2">
      <c r="A81" s="34"/>
      <c r="B81" s="157" t="s">
        <v>62</v>
      </c>
      <c r="C81" s="157"/>
      <c r="D81" s="158"/>
      <c r="E81" s="93">
        <f>$E$78*M81</f>
        <v>0</v>
      </c>
      <c r="F81" s="90" t="s">
        <v>26</v>
      </c>
      <c r="G81" s="151"/>
      <c r="H81" s="151"/>
      <c r="I81" s="151"/>
      <c r="J81" s="151"/>
      <c r="K81" s="151"/>
      <c r="L81" s="151"/>
      <c r="M81" s="108">
        <f>M68+M70</f>
        <v>1.5E-3</v>
      </c>
      <c r="N81" s="37"/>
      <c r="S81" s="39"/>
      <c r="T81" s="39"/>
    </row>
    <row r="82" spans="1:21" s="38" customFormat="1" ht="12.75" hidden="1" customHeight="1" x14ac:dyDescent="0.2">
      <c r="A82" s="34"/>
      <c r="B82" s="157"/>
      <c r="C82" s="157"/>
      <c r="D82" s="158"/>
      <c r="E82" s="110">
        <f>$E$78*M82</f>
        <v>0</v>
      </c>
      <c r="F82" s="90" t="s">
        <v>26</v>
      </c>
      <c r="G82" s="151"/>
      <c r="H82" s="151"/>
      <c r="I82" s="151"/>
      <c r="J82" s="151"/>
      <c r="K82" s="151"/>
      <c r="L82" s="151"/>
      <c r="M82" s="111"/>
      <c r="N82" s="37"/>
      <c r="S82" s="39"/>
      <c r="T82" s="39"/>
    </row>
    <row r="83" spans="1:21" s="38" customFormat="1" ht="12.75" hidden="1" customHeight="1" x14ac:dyDescent="0.2">
      <c r="A83" s="34"/>
      <c r="B83" s="157"/>
      <c r="C83" s="157"/>
      <c r="D83" s="158"/>
      <c r="E83" s="110">
        <f>$E$78*M83</f>
        <v>0</v>
      </c>
      <c r="F83" s="90" t="s">
        <v>26</v>
      </c>
      <c r="G83" s="151"/>
      <c r="H83" s="151"/>
      <c r="I83" s="151"/>
      <c r="J83" s="151"/>
      <c r="K83" s="151"/>
      <c r="L83" s="151"/>
      <c r="M83" s="111"/>
      <c r="N83" s="37"/>
      <c r="S83" s="39"/>
      <c r="T83" s="39"/>
    </row>
    <row r="84" spans="1:21" s="38" customFormat="1" ht="12.75" customHeight="1" x14ac:dyDescent="0.2">
      <c r="A84" s="34"/>
      <c r="B84" s="157" t="s">
        <v>63</v>
      </c>
      <c r="C84" s="157"/>
      <c r="D84" s="158"/>
      <c r="E84" s="93">
        <f>(E53*E74+G53*G74+I53*I74+K53*K74+E78)*H84*J84/1000</f>
        <v>0</v>
      </c>
      <c r="F84" s="90" t="s">
        <v>26</v>
      </c>
      <c r="G84" s="151" t="s">
        <v>64</v>
      </c>
      <c r="H84" s="112"/>
      <c r="I84" s="151" t="s">
        <v>65</v>
      </c>
      <c r="J84" s="112"/>
      <c r="K84" s="151"/>
      <c r="L84" s="151"/>
      <c r="M84" s="113"/>
      <c r="N84" s="37"/>
      <c r="S84" s="39"/>
      <c r="T84" s="39"/>
    </row>
    <row r="85" spans="1:21" s="38" customFormat="1" ht="12.75" customHeight="1" x14ac:dyDescent="0.2">
      <c r="A85" s="34"/>
      <c r="B85" s="159" t="s">
        <v>66</v>
      </c>
      <c r="C85" s="159"/>
      <c r="D85" s="160"/>
      <c r="E85" s="93">
        <f>(E53*E74+G53*G74+I53*I74+K53*K74+E78)*J85/1000</f>
        <v>0</v>
      </c>
      <c r="F85" s="90" t="s">
        <v>26</v>
      </c>
      <c r="G85" s="151"/>
      <c r="H85" s="151"/>
      <c r="I85" s="151" t="s">
        <v>65</v>
      </c>
      <c r="J85" s="112"/>
      <c r="K85" s="151"/>
      <c r="L85" s="151"/>
      <c r="M85" s="113"/>
      <c r="N85" s="37"/>
      <c r="S85" s="39"/>
      <c r="T85" s="39"/>
    </row>
    <row r="86" spans="1:21" s="38" customFormat="1" ht="12.75" customHeight="1" x14ac:dyDescent="0.2">
      <c r="A86" s="34"/>
      <c r="B86" s="155"/>
      <c r="C86" s="155"/>
      <c r="D86" s="156"/>
      <c r="E86" s="71"/>
      <c r="F86" s="90" t="s">
        <v>26</v>
      </c>
      <c r="G86" s="151"/>
      <c r="H86" s="151"/>
      <c r="I86" s="151"/>
      <c r="J86" s="134"/>
      <c r="K86" s="151"/>
      <c r="L86" s="151"/>
      <c r="M86" s="113"/>
      <c r="N86" s="37"/>
      <c r="S86" s="39"/>
      <c r="T86" s="39"/>
    </row>
    <row r="87" spans="1:21" s="38" customFormat="1" ht="12.75" customHeight="1" x14ac:dyDescent="0.2">
      <c r="A87" s="34"/>
      <c r="B87" s="155"/>
      <c r="C87" s="155"/>
      <c r="D87" s="156"/>
      <c r="E87" s="71"/>
      <c r="F87" s="90" t="s">
        <v>26</v>
      </c>
      <c r="G87" s="151"/>
      <c r="H87" s="151"/>
      <c r="I87" s="151"/>
      <c r="J87" s="114"/>
      <c r="K87" s="151"/>
      <c r="L87" s="151"/>
      <c r="M87" s="113"/>
      <c r="N87" s="37"/>
      <c r="S87" s="39"/>
      <c r="T87" s="39"/>
    </row>
    <row r="88" spans="1:21" s="151" customFormat="1" ht="5.25" customHeight="1" thickBot="1" x14ac:dyDescent="0.25">
      <c r="A88" s="34"/>
      <c r="E88" s="107"/>
      <c r="F88" s="48"/>
      <c r="N88" s="37"/>
      <c r="R88" s="38"/>
      <c r="S88" s="39"/>
      <c r="T88" s="39"/>
      <c r="U88" s="38"/>
    </row>
    <row r="89" spans="1:21" s="38" customFormat="1" ht="12.75" customHeight="1" thickBot="1" x14ac:dyDescent="0.25">
      <c r="A89" s="34"/>
      <c r="B89" s="47" t="s">
        <v>67</v>
      </c>
      <c r="C89" s="151"/>
      <c r="D89" s="151"/>
      <c r="E89" s="115">
        <f>SUM(E77:E87)</f>
        <v>0</v>
      </c>
      <c r="F89" s="116" t="s">
        <v>26</v>
      </c>
      <c r="G89" s="117" t="s">
        <v>68</v>
      </c>
      <c r="H89" s="117" t="s">
        <v>69</v>
      </c>
      <c r="I89" s="118">
        <f>E52*E74+G52*G74+I52*I74+K52*K74+E78+E86+E87</f>
        <v>0</v>
      </c>
      <c r="J89" s="119" t="s">
        <v>70</v>
      </c>
      <c r="K89" s="118">
        <f>(E62+E66+E71)*E74+(G62+G66+G71)*G74+(I62+I66+I71)*I74+(K62+K66+K71)*K74+E79+E80+E81</f>
        <v>0</v>
      </c>
      <c r="L89" s="120" t="s">
        <v>71</v>
      </c>
      <c r="M89" s="118">
        <f>E84+E85</f>
        <v>0</v>
      </c>
      <c r="N89" s="37"/>
      <c r="R89" s="151"/>
      <c r="S89" s="107"/>
      <c r="T89" s="107"/>
      <c r="U89" s="151"/>
    </row>
    <row r="90" spans="1:21" s="38" customFormat="1" ht="4.5" customHeight="1" thickBot="1" x14ac:dyDescent="0.25">
      <c r="A90" s="121"/>
      <c r="B90" s="122"/>
      <c r="C90" s="122"/>
      <c r="D90" s="122"/>
      <c r="E90" s="122"/>
      <c r="F90" s="123"/>
      <c r="G90" s="122"/>
      <c r="H90" s="122"/>
      <c r="I90" s="122"/>
      <c r="J90" s="122"/>
      <c r="K90" s="122"/>
      <c r="L90" s="122"/>
      <c r="M90" s="122"/>
      <c r="N90" s="124"/>
      <c r="S90" s="39"/>
      <c r="T90" s="39"/>
    </row>
    <row r="91" spans="1:21" x14ac:dyDescent="0.25">
      <c r="A91" s="38"/>
      <c r="B91" s="38"/>
      <c r="C91" s="38"/>
      <c r="D91" s="38"/>
      <c r="E91" s="38"/>
      <c r="F91" s="125"/>
      <c r="G91" s="38"/>
      <c r="H91" s="38"/>
      <c r="I91" s="38"/>
    </row>
    <row r="92" spans="1:21" x14ac:dyDescent="0.25">
      <c r="A92" s="38"/>
      <c r="B92" s="38"/>
      <c r="C92" s="38"/>
      <c r="D92" s="38"/>
      <c r="E92" s="38"/>
      <c r="F92" s="125"/>
      <c r="G92" s="38"/>
      <c r="H92" s="38"/>
      <c r="I92" s="38"/>
    </row>
    <row r="93" spans="1:21" x14ac:dyDescent="0.25">
      <c r="A93" s="38"/>
      <c r="B93" s="38"/>
      <c r="C93" s="38"/>
      <c r="D93" s="38"/>
      <c r="E93" s="38"/>
      <c r="F93" s="125"/>
      <c r="G93" s="38"/>
      <c r="H93" s="38"/>
      <c r="I93" s="38"/>
    </row>
    <row r="94" spans="1:21" x14ac:dyDescent="0.25">
      <c r="A94" s="38"/>
      <c r="B94" s="38"/>
      <c r="C94" s="38"/>
      <c r="D94" s="38"/>
      <c r="E94" s="38"/>
      <c r="F94" s="125"/>
      <c r="G94" s="38"/>
      <c r="H94" s="38"/>
      <c r="I94" s="38"/>
    </row>
    <row r="95" spans="1:21" x14ac:dyDescent="0.25">
      <c r="A95" s="38"/>
      <c r="B95" s="38"/>
      <c r="C95" s="38"/>
      <c r="D95" s="38"/>
      <c r="E95" s="38"/>
      <c r="F95" s="125"/>
      <c r="G95" s="38"/>
      <c r="H95" s="38"/>
      <c r="I95" s="38"/>
    </row>
    <row r="96" spans="1:21" x14ac:dyDescent="0.25">
      <c r="A96" s="38"/>
      <c r="B96" s="38"/>
      <c r="C96" s="38"/>
      <c r="D96" s="38"/>
      <c r="E96" s="38"/>
      <c r="F96" s="125"/>
      <c r="G96" s="38"/>
      <c r="H96" s="38"/>
      <c r="I96" s="38"/>
    </row>
  </sheetData>
  <mergeCells count="29">
    <mergeCell ref="B83:D83"/>
    <mergeCell ref="S49:T49"/>
    <mergeCell ref="B51:D51"/>
    <mergeCell ref="B65:D65"/>
    <mergeCell ref="A3:B3"/>
    <mergeCell ref="C3:F3"/>
    <mergeCell ref="H3:M3"/>
    <mergeCell ref="D5:M5"/>
    <mergeCell ref="D7:M7"/>
    <mergeCell ref="I16:J16"/>
    <mergeCell ref="E18:M18"/>
    <mergeCell ref="L23:M23"/>
    <mergeCell ref="M34:M36"/>
    <mergeCell ref="B87:D87"/>
    <mergeCell ref="E12:G12"/>
    <mergeCell ref="I12:J12"/>
    <mergeCell ref="B49:D49"/>
    <mergeCell ref="B50:D50"/>
    <mergeCell ref="A43:B43"/>
    <mergeCell ref="A44:B44"/>
    <mergeCell ref="E44:K44"/>
    <mergeCell ref="B85:D85"/>
    <mergeCell ref="B86:D86"/>
    <mergeCell ref="B84:D84"/>
    <mergeCell ref="B78:D78"/>
    <mergeCell ref="B79:D79"/>
    <mergeCell ref="B80:D80"/>
    <mergeCell ref="B81:D81"/>
    <mergeCell ref="B82:D82"/>
  </mergeCells>
  <pageMargins left="0.70866141732283472" right="0.31496062992125984" top="0.59055118110236227" bottom="0.39370078740157483" header="0.31496062992125984" footer="0.31496062992125984"/>
  <pageSetup paperSize="9" scale="76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06340-10A5-41B4-92BB-898B2D6010C9}">
  <sheetPr>
    <pageSetUpPr fitToPage="1"/>
  </sheetPr>
  <dimension ref="A1:Y96"/>
  <sheetViews>
    <sheetView zoomScaleNormal="100" workbookViewId="0">
      <selection activeCell="C3" sqref="C3:F3"/>
    </sheetView>
  </sheetViews>
  <sheetFormatPr baseColWidth="10" defaultRowHeight="15" x14ac:dyDescent="0.25"/>
  <cols>
    <col min="1" max="1" width="2.28515625" style="5" customWidth="1"/>
    <col min="2" max="2" width="3.7109375" style="5" customWidth="1"/>
    <col min="3" max="3" width="9.140625" style="5" customWidth="1"/>
    <col min="4" max="4" width="18.7109375" style="5" customWidth="1"/>
    <col min="5" max="5" width="10.7109375" style="5" customWidth="1"/>
    <col min="6" max="6" width="4.28515625" style="23" customWidth="1"/>
    <col min="7" max="7" width="10.7109375" style="5" customWidth="1"/>
    <col min="8" max="8" width="5.140625" style="5" customWidth="1"/>
    <col min="9" max="9" width="10.140625" style="5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11.42578125" hidden="1" customWidth="1"/>
  </cols>
  <sheetData>
    <row r="1" spans="1:25" s="5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S1" s="6"/>
      <c r="T1" s="6"/>
    </row>
    <row r="2" spans="1:25" s="5" customFormat="1" ht="12.75" x14ac:dyDescent="0.2">
      <c r="A2" s="7"/>
      <c r="B2" s="8" t="s">
        <v>1</v>
      </c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10"/>
      <c r="S2" s="6"/>
      <c r="T2" s="6"/>
    </row>
    <row r="3" spans="1:25" s="13" customFormat="1" ht="18" customHeight="1" x14ac:dyDescent="0.2">
      <c r="A3" s="172" t="s">
        <v>2</v>
      </c>
      <c r="B3" s="173"/>
      <c r="C3" s="174"/>
      <c r="D3" s="175"/>
      <c r="E3" s="175"/>
      <c r="F3" s="176"/>
      <c r="G3" s="11" t="s">
        <v>3</v>
      </c>
      <c r="H3" s="174"/>
      <c r="I3" s="175"/>
      <c r="J3" s="175"/>
      <c r="K3" s="175"/>
      <c r="L3" s="175"/>
      <c r="M3" s="176"/>
      <c r="N3" s="12"/>
      <c r="P3" s="14" t="s">
        <v>78</v>
      </c>
      <c r="Q3" s="14"/>
      <c r="R3" s="14"/>
      <c r="S3" s="15"/>
      <c r="T3" s="15"/>
      <c r="U3" s="14"/>
      <c r="V3" s="14"/>
      <c r="W3" s="14"/>
      <c r="X3" s="14"/>
      <c r="Y3" s="14"/>
    </row>
    <row r="4" spans="1:25" s="13" customFormat="1" ht="5.25" customHeight="1" x14ac:dyDescent="0.2">
      <c r="A4" s="147"/>
      <c r="B4" s="148"/>
      <c r="C4" s="16"/>
      <c r="D4" s="16"/>
      <c r="E4" s="11"/>
      <c r="F4" s="148"/>
      <c r="G4" s="148"/>
      <c r="H4" s="11"/>
      <c r="I4" s="11"/>
      <c r="J4" s="17"/>
      <c r="K4" s="11"/>
      <c r="L4" s="17"/>
      <c r="M4" s="17"/>
      <c r="N4" s="12"/>
      <c r="S4" s="18"/>
      <c r="T4" s="18"/>
    </row>
    <row r="5" spans="1:25" s="13" customFormat="1" ht="18" customHeight="1" x14ac:dyDescent="0.2">
      <c r="A5" s="147" t="s">
        <v>4</v>
      </c>
      <c r="B5" s="148"/>
      <c r="C5" s="16"/>
      <c r="D5" s="174"/>
      <c r="E5" s="175"/>
      <c r="F5" s="175"/>
      <c r="G5" s="175"/>
      <c r="H5" s="175"/>
      <c r="I5" s="175"/>
      <c r="J5" s="175"/>
      <c r="K5" s="175"/>
      <c r="L5" s="175"/>
      <c r="M5" s="176"/>
      <c r="N5" s="12"/>
      <c r="S5" s="18"/>
      <c r="T5" s="18"/>
    </row>
    <row r="6" spans="1:25" s="13" customFormat="1" ht="5.25" customHeight="1" x14ac:dyDescent="0.2">
      <c r="A6" s="147"/>
      <c r="B6" s="148"/>
      <c r="C6" s="16"/>
      <c r="D6" s="16"/>
      <c r="E6" s="11"/>
      <c r="F6" s="148"/>
      <c r="G6" s="148"/>
      <c r="H6" s="11"/>
      <c r="I6" s="11"/>
      <c r="J6" s="17"/>
      <c r="K6" s="11"/>
      <c r="L6" s="17"/>
      <c r="M6" s="17"/>
      <c r="N6" s="12"/>
      <c r="S6" s="18"/>
      <c r="T6" s="18"/>
    </row>
    <row r="7" spans="1:25" s="13" customFormat="1" ht="18" customHeight="1" x14ac:dyDescent="0.2">
      <c r="A7" s="147" t="s">
        <v>5</v>
      </c>
      <c r="B7" s="148"/>
      <c r="C7" s="16"/>
      <c r="D7" s="174"/>
      <c r="E7" s="175"/>
      <c r="F7" s="175"/>
      <c r="G7" s="175"/>
      <c r="H7" s="175"/>
      <c r="I7" s="175"/>
      <c r="J7" s="175"/>
      <c r="K7" s="175"/>
      <c r="L7" s="175"/>
      <c r="M7" s="176"/>
      <c r="N7" s="12"/>
      <c r="P7" s="19" t="s">
        <v>6</v>
      </c>
      <c r="Q7" s="19"/>
      <c r="R7" s="19"/>
      <c r="S7" s="130"/>
      <c r="T7" s="130"/>
      <c r="U7" s="19"/>
      <c r="V7" s="19"/>
      <c r="W7" s="19"/>
      <c r="X7" s="19"/>
      <c r="Y7" s="19"/>
    </row>
    <row r="8" spans="1:25" s="13" customFormat="1" ht="5.25" customHeight="1" thickBot="1" x14ac:dyDescent="0.25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  <c r="S8" s="18"/>
      <c r="T8" s="18"/>
    </row>
    <row r="9" spans="1:25" s="5" customFormat="1" ht="13.5" thickBot="1" x14ac:dyDescent="0.25">
      <c r="F9" s="23"/>
      <c r="S9" s="6"/>
      <c r="T9" s="6"/>
    </row>
    <row r="10" spans="1:25" s="26" customFormat="1" ht="12.75" x14ac:dyDescent="0.2">
      <c r="A10" s="1"/>
      <c r="B10" s="24" t="s">
        <v>7</v>
      </c>
      <c r="C10" s="2"/>
      <c r="D10" s="3"/>
      <c r="E10" s="3"/>
      <c r="F10" s="25"/>
      <c r="G10" s="3"/>
      <c r="H10" s="3"/>
      <c r="I10" s="3"/>
      <c r="J10" s="3"/>
      <c r="K10" s="3"/>
      <c r="L10" s="3"/>
      <c r="M10" s="3"/>
      <c r="N10" s="4"/>
      <c r="P10" s="27" t="s">
        <v>6</v>
      </c>
      <c r="Q10" s="28"/>
      <c r="R10" s="28"/>
      <c r="S10" s="29"/>
      <c r="T10" s="29"/>
      <c r="U10" s="28"/>
      <c r="V10" s="28"/>
      <c r="W10" s="28"/>
      <c r="X10" s="28"/>
      <c r="Y10" s="28"/>
    </row>
    <row r="11" spans="1:25" s="5" customFormat="1" ht="12.75" x14ac:dyDescent="0.2">
      <c r="A11" s="7"/>
      <c r="B11" s="30" t="s">
        <v>8</v>
      </c>
      <c r="C11" s="8"/>
      <c r="D11" s="9"/>
      <c r="E11" s="9"/>
      <c r="F11" s="31"/>
      <c r="G11" s="9"/>
      <c r="H11" s="9"/>
      <c r="I11" s="32"/>
      <c r="J11" s="33"/>
      <c r="K11" s="32"/>
      <c r="L11" s="33"/>
      <c r="M11" s="33"/>
      <c r="N11" s="10"/>
      <c r="S11" s="6"/>
      <c r="T11" s="6"/>
    </row>
    <row r="12" spans="1:25" s="38" customFormat="1" ht="13.5" customHeight="1" x14ac:dyDescent="0.2">
      <c r="A12" s="34"/>
      <c r="B12" s="151"/>
      <c r="C12" s="151"/>
      <c r="D12" s="151"/>
      <c r="E12" s="164" t="s">
        <v>9</v>
      </c>
      <c r="F12" s="164"/>
      <c r="G12" s="164"/>
      <c r="H12" s="151"/>
      <c r="I12" s="165"/>
      <c r="J12" s="165"/>
      <c r="K12" s="35"/>
      <c r="L12" s="36"/>
      <c r="M12" s="36"/>
      <c r="N12" s="37"/>
      <c r="S12" s="39"/>
      <c r="T12" s="39"/>
    </row>
    <row r="13" spans="1:25" s="5" customFormat="1" ht="3.75" customHeight="1" x14ac:dyDescent="0.2">
      <c r="A13" s="40"/>
      <c r="B13" s="41"/>
      <c r="C13" s="41"/>
      <c r="D13" s="41"/>
      <c r="E13" s="41"/>
      <c r="F13" s="42"/>
      <c r="G13" s="41"/>
      <c r="H13" s="41"/>
      <c r="I13" s="41"/>
      <c r="J13" s="41"/>
      <c r="K13" s="41"/>
      <c r="L13" s="41"/>
      <c r="M13" s="41"/>
      <c r="N13" s="43"/>
      <c r="S13" s="6"/>
      <c r="T13" s="6"/>
    </row>
    <row r="14" spans="1:25" s="5" customFormat="1" ht="3.75" customHeight="1" x14ac:dyDescent="0.2">
      <c r="A14" s="44"/>
      <c r="B14" s="26"/>
      <c r="C14" s="26"/>
      <c r="D14" s="26"/>
      <c r="E14" s="26"/>
      <c r="F14" s="45"/>
      <c r="G14" s="26"/>
      <c r="H14" s="26"/>
      <c r="I14" s="26"/>
      <c r="J14" s="26"/>
      <c r="K14" s="26"/>
      <c r="L14" s="26"/>
      <c r="M14" s="26"/>
      <c r="N14" s="46"/>
      <c r="S14" s="6"/>
      <c r="T14" s="6"/>
    </row>
    <row r="15" spans="1:25" s="5" customFormat="1" ht="12.75" x14ac:dyDescent="0.2">
      <c r="A15" s="44"/>
      <c r="B15" s="47" t="s">
        <v>10</v>
      </c>
      <c r="C15" s="26"/>
      <c r="D15" s="26"/>
      <c r="E15" s="26"/>
      <c r="F15" s="45"/>
      <c r="G15" s="26"/>
      <c r="H15" s="26"/>
      <c r="I15" s="26"/>
      <c r="J15" s="26"/>
      <c r="K15" s="26"/>
      <c r="L15" s="26"/>
      <c r="M15" s="26"/>
      <c r="N15" s="46"/>
      <c r="S15" s="6"/>
      <c r="T15" s="6"/>
    </row>
    <row r="16" spans="1:25" s="5" customFormat="1" ht="15" customHeight="1" x14ac:dyDescent="0.2">
      <c r="A16" s="44"/>
      <c r="B16" s="151" t="s">
        <v>11</v>
      </c>
      <c r="C16" s="26"/>
      <c r="D16" s="26"/>
      <c r="E16" s="26"/>
      <c r="F16" s="45"/>
      <c r="G16" s="26"/>
      <c r="H16" s="151"/>
      <c r="I16" s="165"/>
      <c r="J16" s="165"/>
      <c r="K16" s="35"/>
      <c r="L16" s="36"/>
      <c r="M16" s="36"/>
      <c r="N16" s="46"/>
      <c r="S16" s="6"/>
      <c r="T16" s="6"/>
    </row>
    <row r="17" spans="1:20" s="38" customFormat="1" ht="6" customHeight="1" x14ac:dyDescent="0.2">
      <c r="A17" s="34"/>
      <c r="B17" s="151"/>
      <c r="C17" s="151"/>
      <c r="D17" s="151"/>
      <c r="E17" s="151"/>
      <c r="F17" s="48"/>
      <c r="G17" s="151"/>
      <c r="H17" s="151"/>
      <c r="I17" s="151"/>
      <c r="J17" s="151"/>
      <c r="K17" s="151"/>
      <c r="L17" s="151"/>
      <c r="M17" s="151"/>
      <c r="N17" s="37"/>
      <c r="S17" s="39"/>
      <c r="T17" s="39"/>
    </row>
    <row r="18" spans="1:20" s="5" customFormat="1" ht="15" customHeight="1" x14ac:dyDescent="0.2">
      <c r="A18" s="44"/>
      <c r="B18" s="151" t="s">
        <v>12</v>
      </c>
      <c r="C18" s="26"/>
      <c r="D18" s="26"/>
      <c r="E18" s="166"/>
      <c r="F18" s="166"/>
      <c r="G18" s="166"/>
      <c r="H18" s="166"/>
      <c r="I18" s="166"/>
      <c r="J18" s="166"/>
      <c r="K18" s="166"/>
      <c r="L18" s="166"/>
      <c r="M18" s="166"/>
      <c r="N18" s="46"/>
      <c r="S18" s="6"/>
      <c r="T18" s="6"/>
    </row>
    <row r="19" spans="1:20" s="5" customFormat="1" ht="3.75" customHeight="1" x14ac:dyDescent="0.2">
      <c r="A19" s="40"/>
      <c r="B19" s="41"/>
      <c r="C19" s="41"/>
      <c r="D19" s="41"/>
      <c r="E19" s="41"/>
      <c r="F19" s="42"/>
      <c r="G19" s="41"/>
      <c r="H19" s="41"/>
      <c r="I19" s="41"/>
      <c r="J19" s="41"/>
      <c r="K19" s="41"/>
      <c r="L19" s="41"/>
      <c r="M19" s="41"/>
      <c r="N19" s="43"/>
      <c r="S19" s="6"/>
      <c r="T19" s="6"/>
    </row>
    <row r="20" spans="1:20" s="5" customFormat="1" ht="12.75" x14ac:dyDescent="0.2">
      <c r="A20" s="44"/>
      <c r="B20" s="47" t="s">
        <v>13</v>
      </c>
      <c r="C20" s="26"/>
      <c r="D20" s="26"/>
      <c r="E20" s="26"/>
      <c r="F20" s="45"/>
      <c r="G20" s="26"/>
      <c r="H20" s="26"/>
      <c r="I20" s="26"/>
      <c r="J20" s="26"/>
      <c r="K20" s="26"/>
      <c r="L20" s="26"/>
      <c r="M20" s="26"/>
      <c r="N20" s="46"/>
      <c r="S20" s="6"/>
      <c r="T20" s="6"/>
    </row>
    <row r="21" spans="1:20" s="13" customFormat="1" ht="15" customHeight="1" x14ac:dyDescent="0.2">
      <c r="A21" s="49"/>
      <c r="B21" s="30" t="s">
        <v>14</v>
      </c>
      <c r="C21" s="50"/>
      <c r="D21" s="50"/>
      <c r="E21" s="50"/>
      <c r="F21" s="51"/>
      <c r="G21" s="50"/>
      <c r="H21" s="50"/>
      <c r="I21" s="50"/>
      <c r="J21" s="50"/>
      <c r="K21" s="50"/>
      <c r="L21" s="50"/>
      <c r="M21" s="50"/>
      <c r="N21" s="52"/>
      <c r="S21" s="18"/>
      <c r="T21" s="18"/>
    </row>
    <row r="22" spans="1:20" s="13" customFormat="1" ht="4.5" customHeight="1" x14ac:dyDescent="0.2">
      <c r="A22" s="53"/>
      <c r="B22" s="54"/>
      <c r="C22" s="16"/>
      <c r="D22" s="16"/>
      <c r="E22" s="16"/>
      <c r="F22" s="55"/>
      <c r="G22" s="16"/>
      <c r="H22" s="16"/>
      <c r="I22" s="16"/>
      <c r="J22" s="16"/>
      <c r="K22" s="16"/>
      <c r="L22" s="16"/>
      <c r="M22" s="16"/>
      <c r="N22" s="12"/>
      <c r="S22" s="18"/>
      <c r="T22" s="18"/>
    </row>
    <row r="23" spans="1:20" s="38" customFormat="1" ht="15" customHeight="1" x14ac:dyDescent="0.2">
      <c r="A23" s="34"/>
      <c r="B23" s="56"/>
      <c r="C23" s="151" t="s">
        <v>15</v>
      </c>
      <c r="D23" s="151"/>
      <c r="E23" s="57"/>
      <c r="F23" s="48"/>
      <c r="G23" s="151" t="s">
        <v>16</v>
      </c>
      <c r="H23" s="151"/>
      <c r="I23" s="151"/>
      <c r="J23" s="151"/>
      <c r="K23" s="58" t="s">
        <v>17</v>
      </c>
      <c r="L23" s="167"/>
      <c r="M23" s="168"/>
      <c r="N23" s="37"/>
      <c r="S23" s="39"/>
      <c r="T23" s="39"/>
    </row>
    <row r="24" spans="1:20" s="5" customFormat="1" ht="4.5" customHeight="1" x14ac:dyDescent="0.2">
      <c r="A24" s="44"/>
      <c r="B24" s="26"/>
      <c r="C24" s="26"/>
      <c r="D24" s="26"/>
      <c r="E24" s="26"/>
      <c r="F24" s="45"/>
      <c r="G24" s="26"/>
      <c r="H24" s="26"/>
      <c r="I24" s="26"/>
      <c r="J24" s="26"/>
      <c r="K24" s="26"/>
      <c r="L24" s="26"/>
      <c r="M24" s="26"/>
      <c r="N24" s="46"/>
      <c r="S24" s="6"/>
      <c r="T24" s="6"/>
    </row>
    <row r="25" spans="1:20" s="38" customFormat="1" ht="15" customHeight="1" x14ac:dyDescent="0.2">
      <c r="A25" s="34"/>
      <c r="B25" s="56"/>
      <c r="C25" s="151" t="s">
        <v>18</v>
      </c>
      <c r="D25" s="151"/>
      <c r="E25" s="57"/>
      <c r="F25" s="48"/>
      <c r="G25" s="151" t="s">
        <v>19</v>
      </c>
      <c r="H25" s="151"/>
      <c r="I25" s="151"/>
      <c r="J25" s="151"/>
      <c r="K25" s="151"/>
      <c r="L25" s="151"/>
      <c r="M25" s="151"/>
      <c r="N25" s="37"/>
      <c r="S25" s="39"/>
      <c r="T25" s="39"/>
    </row>
    <row r="26" spans="1:20" s="5" customFormat="1" ht="4.5" customHeight="1" x14ac:dyDescent="0.2">
      <c r="A26" s="44"/>
      <c r="B26" s="41"/>
      <c r="C26" s="41"/>
      <c r="D26" s="41"/>
      <c r="E26" s="41"/>
      <c r="F26" s="42"/>
      <c r="G26" s="41"/>
      <c r="H26" s="41"/>
      <c r="I26" s="41"/>
      <c r="J26" s="41"/>
      <c r="K26" s="41"/>
      <c r="L26" s="41"/>
      <c r="M26" s="41"/>
      <c r="N26" s="43"/>
      <c r="S26" s="6"/>
      <c r="T26" s="6"/>
    </row>
    <row r="27" spans="1:20" s="5" customFormat="1" ht="3.75" customHeight="1" x14ac:dyDescent="0.2">
      <c r="A27" s="44"/>
      <c r="B27" s="26"/>
      <c r="C27" s="26"/>
      <c r="D27" s="26"/>
      <c r="E27" s="26"/>
      <c r="F27" s="45"/>
      <c r="G27" s="26"/>
      <c r="H27" s="26"/>
      <c r="I27" s="26"/>
      <c r="J27" s="26"/>
      <c r="K27" s="26"/>
      <c r="L27" s="26"/>
      <c r="M27" s="26"/>
      <c r="N27" s="46"/>
      <c r="S27" s="6"/>
      <c r="T27" s="6"/>
    </row>
    <row r="28" spans="1:20" s="5" customFormat="1" ht="12.75" x14ac:dyDescent="0.2">
      <c r="A28" s="44"/>
      <c r="B28" s="54" t="s">
        <v>72</v>
      </c>
      <c r="C28" s="26"/>
      <c r="D28" s="26"/>
      <c r="E28" s="26"/>
      <c r="F28" s="45"/>
      <c r="G28" s="26"/>
      <c r="H28" s="26"/>
      <c r="I28" s="26"/>
      <c r="J28" s="26"/>
      <c r="K28" s="26"/>
      <c r="L28" s="26"/>
      <c r="M28" s="26"/>
      <c r="N28" s="46"/>
      <c r="S28" s="6"/>
      <c r="T28" s="6"/>
    </row>
    <row r="29" spans="1:20" s="38" customFormat="1" ht="15" customHeight="1" x14ac:dyDescent="0.2">
      <c r="A29" s="34"/>
      <c r="B29" s="26"/>
      <c r="E29" s="129">
        <v>39</v>
      </c>
      <c r="F29" s="151" t="s">
        <v>75</v>
      </c>
      <c r="G29" s="101"/>
      <c r="H29" s="101"/>
      <c r="I29" s="75"/>
      <c r="J29" s="141"/>
      <c r="L29" s="151"/>
      <c r="M29" s="151"/>
      <c r="N29" s="37"/>
      <c r="S29" s="39"/>
      <c r="T29" s="39"/>
    </row>
    <row r="30" spans="1:20" s="5" customFormat="1" ht="4.5" customHeight="1" x14ac:dyDescent="0.2">
      <c r="A30" s="40"/>
      <c r="B30" s="41"/>
      <c r="C30" s="41"/>
      <c r="D30" s="41"/>
      <c r="E30" s="41"/>
      <c r="F30" s="42"/>
      <c r="G30" s="41"/>
      <c r="H30" s="41"/>
      <c r="I30" s="41"/>
      <c r="J30" s="41"/>
      <c r="K30" s="41"/>
      <c r="L30" s="41"/>
      <c r="M30" s="41"/>
      <c r="N30" s="43"/>
      <c r="S30" s="6"/>
      <c r="T30" s="6"/>
    </row>
    <row r="31" spans="1:20" s="26" customFormat="1" ht="12.75" x14ac:dyDescent="0.2">
      <c r="A31" s="44"/>
      <c r="B31" s="47" t="s">
        <v>20</v>
      </c>
      <c r="F31" s="45"/>
      <c r="N31" s="46"/>
      <c r="S31" s="60"/>
      <c r="T31" s="60"/>
    </row>
    <row r="32" spans="1:20" s="13" customFormat="1" ht="15" customHeight="1" x14ac:dyDescent="0.2">
      <c r="A32" s="49"/>
      <c r="B32" s="30" t="s">
        <v>21</v>
      </c>
      <c r="C32" s="50"/>
      <c r="D32" s="50"/>
      <c r="E32" s="50"/>
      <c r="F32" s="51"/>
      <c r="G32" s="50"/>
      <c r="H32" s="50"/>
      <c r="I32" s="50"/>
      <c r="J32" s="50"/>
      <c r="K32" s="50"/>
      <c r="L32" s="50"/>
      <c r="M32" s="50"/>
      <c r="N32" s="52"/>
      <c r="S32" s="18"/>
      <c r="T32" s="18"/>
    </row>
    <row r="33" spans="1:21" s="13" customFormat="1" ht="3.75" customHeight="1" x14ac:dyDescent="0.2">
      <c r="A33" s="53"/>
      <c r="B33" s="16"/>
      <c r="C33" s="16"/>
      <c r="D33" s="16"/>
      <c r="E33" s="16"/>
      <c r="F33" s="55"/>
      <c r="G33" s="16"/>
      <c r="H33" s="16"/>
      <c r="I33" s="16"/>
      <c r="J33" s="16"/>
      <c r="K33" s="16"/>
      <c r="L33" s="16"/>
      <c r="M33" s="16"/>
      <c r="N33" s="12"/>
      <c r="S33" s="18"/>
      <c r="T33" s="18"/>
    </row>
    <row r="34" spans="1:21" s="5" customFormat="1" ht="12.75" x14ac:dyDescent="0.2">
      <c r="A34" s="44"/>
      <c r="B34" s="26"/>
      <c r="C34" s="26"/>
      <c r="D34" s="149" t="s">
        <v>22</v>
      </c>
      <c r="E34" s="61"/>
      <c r="F34" s="62"/>
      <c r="G34" s="61"/>
      <c r="H34" s="26"/>
      <c r="I34" s="61"/>
      <c r="J34" s="26"/>
      <c r="K34" s="61"/>
      <c r="L34" s="26"/>
      <c r="M34" s="169" t="s">
        <v>23</v>
      </c>
      <c r="N34" s="46"/>
      <c r="S34" s="6"/>
      <c r="T34" s="6"/>
    </row>
    <row r="35" spans="1:21" s="38" customFormat="1" ht="11.25" x14ac:dyDescent="0.2">
      <c r="A35" s="34"/>
      <c r="B35" s="151" t="s">
        <v>9</v>
      </c>
      <c r="C35" s="151"/>
      <c r="D35" s="151"/>
      <c r="E35" s="59"/>
      <c r="F35" s="48"/>
      <c r="G35" s="63"/>
      <c r="H35" s="151"/>
      <c r="I35" s="63"/>
      <c r="J35" s="151"/>
      <c r="K35" s="63"/>
      <c r="L35" s="151"/>
      <c r="M35" s="170"/>
      <c r="N35" s="37"/>
      <c r="S35" s="39"/>
      <c r="T35" s="39"/>
    </row>
    <row r="36" spans="1:21" s="38" customFormat="1" ht="11.25" x14ac:dyDescent="0.2">
      <c r="A36" s="34"/>
      <c r="B36" s="151" t="s">
        <v>24</v>
      </c>
      <c r="C36" s="151"/>
      <c r="D36" s="151"/>
      <c r="E36" s="59"/>
      <c r="F36" s="48"/>
      <c r="G36" s="63"/>
      <c r="H36" s="151"/>
      <c r="I36" s="63"/>
      <c r="J36" s="151"/>
      <c r="K36" s="63"/>
      <c r="L36" s="151"/>
      <c r="M36" s="171"/>
      <c r="N36" s="37"/>
      <c r="S36" s="39"/>
      <c r="T36" s="39"/>
    </row>
    <row r="37" spans="1:21" ht="3.75" customHeight="1" x14ac:dyDescent="0.25">
      <c r="A37" s="64"/>
      <c r="B37" s="65"/>
      <c r="C37" s="65"/>
      <c r="D37" s="65"/>
      <c r="E37" s="66"/>
      <c r="F37" s="67"/>
      <c r="G37" s="65"/>
      <c r="H37" s="65"/>
      <c r="I37" s="65"/>
      <c r="J37" s="68"/>
      <c r="K37" s="68"/>
      <c r="L37" s="68"/>
      <c r="M37" s="68"/>
      <c r="N37" s="69"/>
    </row>
    <row r="38" spans="1:21" ht="3.75" customHeight="1" x14ac:dyDescent="0.25">
      <c r="A38" s="34"/>
      <c r="B38" s="151"/>
      <c r="C38" s="151"/>
      <c r="D38" s="151"/>
      <c r="E38" s="151"/>
      <c r="F38" s="48"/>
      <c r="G38" s="151"/>
      <c r="H38" s="151"/>
      <c r="I38" s="151"/>
      <c r="J38" s="68"/>
      <c r="K38" s="68"/>
      <c r="L38" s="68"/>
      <c r="M38" s="68"/>
      <c r="N38" s="69"/>
    </row>
    <row r="39" spans="1:21" x14ac:dyDescent="0.25">
      <c r="A39" s="53"/>
      <c r="B39" s="54" t="s">
        <v>74</v>
      </c>
      <c r="C39" s="16"/>
      <c r="D39" s="16"/>
      <c r="E39" s="70"/>
      <c r="F39" s="55"/>
      <c r="G39" s="16"/>
      <c r="H39" s="16"/>
      <c r="I39" s="16"/>
      <c r="J39" s="68"/>
      <c r="K39" s="68"/>
      <c r="L39" s="68"/>
      <c r="M39" s="68"/>
      <c r="N39" s="69"/>
      <c r="R39" s="13"/>
      <c r="S39" s="126">
        <f>E44</f>
        <v>1</v>
      </c>
      <c r="T39" s="126">
        <f>(E41*E74+G41*G74+I41*I74+K41*K74)/12/E29</f>
        <v>1</v>
      </c>
      <c r="U39" s="13"/>
    </row>
    <row r="40" spans="1:21" ht="3.75" customHeight="1" x14ac:dyDescent="0.25">
      <c r="A40" s="34"/>
      <c r="B40" s="151"/>
      <c r="C40" s="151"/>
      <c r="D40" s="151"/>
      <c r="E40" s="151"/>
      <c r="F40" s="48"/>
      <c r="G40" s="151"/>
      <c r="H40" s="151"/>
      <c r="I40" s="151"/>
      <c r="J40" s="68"/>
      <c r="K40" s="68"/>
      <c r="L40" s="68"/>
      <c r="M40" s="68"/>
      <c r="N40" s="69"/>
      <c r="R40" s="38"/>
      <c r="S40" s="126"/>
      <c r="T40" s="126"/>
      <c r="U40" s="38"/>
    </row>
    <row r="41" spans="1:21" ht="15" customHeight="1" x14ac:dyDescent="0.25">
      <c r="A41" s="34"/>
      <c r="B41" s="151" t="s">
        <v>79</v>
      </c>
      <c r="C41" s="151"/>
      <c r="D41" s="151"/>
      <c r="E41" s="131">
        <v>39</v>
      </c>
      <c r="F41" s="132"/>
      <c r="G41" s="131"/>
      <c r="H41" s="133"/>
      <c r="I41" s="131"/>
      <c r="J41" s="133"/>
      <c r="K41" s="131"/>
      <c r="L41" s="153" t="s">
        <v>75</v>
      </c>
      <c r="M41" s="68"/>
      <c r="N41" s="69"/>
      <c r="R41" s="38"/>
      <c r="S41" s="126"/>
      <c r="T41" s="126"/>
      <c r="U41" s="38"/>
    </row>
    <row r="42" spans="1:21" ht="15" customHeight="1" x14ac:dyDescent="0.25">
      <c r="A42" s="34"/>
      <c r="B42" s="151" t="s">
        <v>80</v>
      </c>
      <c r="C42" s="151"/>
      <c r="D42" s="151"/>
      <c r="E42" s="131">
        <v>39</v>
      </c>
      <c r="F42" s="132"/>
      <c r="G42" s="131"/>
      <c r="H42" s="133"/>
      <c r="I42" s="131"/>
      <c r="J42" s="133"/>
      <c r="K42" s="131"/>
      <c r="L42" s="153" t="s">
        <v>73</v>
      </c>
      <c r="M42" s="68"/>
      <c r="N42" s="69"/>
      <c r="R42" s="38"/>
      <c r="S42" s="126"/>
      <c r="T42" s="126"/>
      <c r="U42" s="38"/>
    </row>
    <row r="43" spans="1:21" ht="15" customHeight="1" x14ac:dyDescent="0.25">
      <c r="A43" s="161" t="s">
        <v>77</v>
      </c>
      <c r="B43" s="162"/>
      <c r="C43" s="151" t="s">
        <v>74</v>
      </c>
      <c r="D43" s="151"/>
      <c r="E43" s="128">
        <f>E42/E29</f>
        <v>1</v>
      </c>
      <c r="F43" s="48"/>
      <c r="G43" s="128">
        <f>G42/E29</f>
        <v>0</v>
      </c>
      <c r="H43" s="151"/>
      <c r="I43" s="128">
        <f>I42/E29</f>
        <v>0</v>
      </c>
      <c r="J43" s="68"/>
      <c r="K43" s="128">
        <f>K42/E29</f>
        <v>0</v>
      </c>
      <c r="L43" s="127"/>
      <c r="M43" s="68"/>
      <c r="N43" s="69"/>
      <c r="R43" s="38"/>
      <c r="S43" s="126"/>
      <c r="T43" s="126"/>
      <c r="U43" s="38"/>
    </row>
    <row r="44" spans="1:21" ht="15" customHeight="1" x14ac:dyDescent="0.25">
      <c r="A44" s="161" t="s">
        <v>77</v>
      </c>
      <c r="B44" s="162"/>
      <c r="C44" s="151" t="s">
        <v>74</v>
      </c>
      <c r="D44" s="151"/>
      <c r="E44" s="163">
        <f>(E42*E74+G42*G74+I42*I74+K42*K74)/12/E29</f>
        <v>1</v>
      </c>
      <c r="F44" s="163"/>
      <c r="G44" s="163"/>
      <c r="H44" s="163"/>
      <c r="I44" s="163"/>
      <c r="J44" s="163"/>
      <c r="K44" s="163"/>
      <c r="L44" s="127" t="s">
        <v>76</v>
      </c>
      <c r="M44" s="68"/>
      <c r="N44" s="69"/>
      <c r="R44" s="38"/>
      <c r="S44" s="126"/>
      <c r="T44" s="126"/>
      <c r="U44" s="38"/>
    </row>
    <row r="45" spans="1:21" ht="3.75" customHeight="1" x14ac:dyDescent="0.25">
      <c r="A45" s="34"/>
      <c r="B45" s="151"/>
      <c r="C45" s="151"/>
      <c r="D45" s="151"/>
      <c r="E45" s="151"/>
      <c r="F45" s="48"/>
      <c r="G45" s="151"/>
      <c r="H45" s="151"/>
      <c r="I45" s="151"/>
      <c r="J45" s="68"/>
      <c r="K45" s="68"/>
      <c r="L45" s="68"/>
      <c r="M45" s="68"/>
      <c r="N45" s="69"/>
      <c r="R45" s="38"/>
      <c r="S45" s="126"/>
      <c r="T45" s="126"/>
      <c r="U45" s="38"/>
    </row>
    <row r="46" spans="1:21" ht="15" customHeight="1" x14ac:dyDescent="0.25">
      <c r="A46" s="53"/>
      <c r="B46" s="54" t="s">
        <v>81</v>
      </c>
      <c r="C46" s="16"/>
      <c r="D46" s="16"/>
      <c r="E46" s="151"/>
      <c r="F46" s="48"/>
      <c r="G46" s="151"/>
      <c r="H46" s="151"/>
      <c r="I46" s="151"/>
      <c r="J46" s="68"/>
      <c r="K46" s="68"/>
      <c r="L46" s="68"/>
      <c r="M46" s="68"/>
      <c r="N46" s="69"/>
      <c r="R46" s="38"/>
      <c r="S46" s="126"/>
      <c r="T46" s="126"/>
      <c r="U46" s="38"/>
    </row>
    <row r="47" spans="1:21" ht="3.75" customHeight="1" x14ac:dyDescent="0.25">
      <c r="A47" s="34"/>
      <c r="B47" s="151"/>
      <c r="C47" s="151"/>
      <c r="D47" s="151"/>
      <c r="E47" s="151"/>
      <c r="F47" s="48"/>
      <c r="G47" s="151"/>
      <c r="H47" s="151"/>
      <c r="I47" s="151"/>
      <c r="J47" s="68"/>
      <c r="K47" s="68"/>
      <c r="L47" s="68"/>
      <c r="M47" s="68"/>
      <c r="N47" s="69"/>
      <c r="R47" s="38"/>
      <c r="S47" s="126"/>
      <c r="T47" s="126"/>
      <c r="U47" s="38"/>
    </row>
    <row r="48" spans="1:21" x14ac:dyDescent="0.25">
      <c r="A48" s="34"/>
      <c r="B48" s="151" t="s">
        <v>25</v>
      </c>
      <c r="C48" s="151"/>
      <c r="D48" s="151"/>
      <c r="E48" s="71"/>
      <c r="F48" s="72" t="s">
        <v>26</v>
      </c>
      <c r="G48" s="71"/>
      <c r="H48" s="73" t="s">
        <v>26</v>
      </c>
      <c r="I48" s="71"/>
      <c r="J48" s="72" t="s">
        <v>26</v>
      </c>
      <c r="K48" s="71"/>
      <c r="L48" s="90" t="s">
        <v>26</v>
      </c>
      <c r="M48" s="68"/>
      <c r="N48" s="69"/>
      <c r="R48" s="38"/>
      <c r="S48" s="126"/>
      <c r="T48" s="126"/>
      <c r="U48" s="38"/>
    </row>
    <row r="49" spans="1:21" x14ac:dyDescent="0.25">
      <c r="A49" s="34"/>
      <c r="B49" s="155" t="s">
        <v>27</v>
      </c>
      <c r="C49" s="155"/>
      <c r="D49" s="156"/>
      <c r="E49" s="71"/>
      <c r="F49" s="139" t="s">
        <v>26</v>
      </c>
      <c r="G49" s="71"/>
      <c r="H49" s="72" t="s">
        <v>26</v>
      </c>
      <c r="I49" s="71"/>
      <c r="J49" s="72" t="s">
        <v>26</v>
      </c>
      <c r="K49" s="71"/>
      <c r="L49" s="90" t="s">
        <v>26</v>
      </c>
      <c r="M49" s="91"/>
      <c r="N49" s="69"/>
      <c r="R49" s="38"/>
      <c r="S49" s="154" t="s">
        <v>28</v>
      </c>
      <c r="T49" s="154"/>
      <c r="U49" s="38" t="s">
        <v>29</v>
      </c>
    </row>
    <row r="50" spans="1:21" x14ac:dyDescent="0.25">
      <c r="A50" s="34"/>
      <c r="B50" s="155" t="s">
        <v>30</v>
      </c>
      <c r="C50" s="155"/>
      <c r="D50" s="156"/>
      <c r="E50" s="71"/>
      <c r="F50" s="139" t="s">
        <v>26</v>
      </c>
      <c r="G50" s="71"/>
      <c r="H50" s="72" t="s">
        <v>26</v>
      </c>
      <c r="I50" s="71"/>
      <c r="J50" s="72" t="s">
        <v>26</v>
      </c>
      <c r="K50" s="71"/>
      <c r="L50" s="90" t="s">
        <v>26</v>
      </c>
      <c r="M50" s="91"/>
      <c r="N50" s="69"/>
      <c r="R50" s="38"/>
      <c r="S50" s="150"/>
      <c r="T50" s="150"/>
      <c r="U50" s="38"/>
    </row>
    <row r="51" spans="1:21" x14ac:dyDescent="0.25">
      <c r="A51" s="34"/>
      <c r="B51" s="155" t="s">
        <v>30</v>
      </c>
      <c r="C51" s="155"/>
      <c r="D51" s="156"/>
      <c r="E51" s="140"/>
      <c r="F51" s="72" t="s">
        <v>26</v>
      </c>
      <c r="G51" s="140"/>
      <c r="H51" s="72" t="s">
        <v>26</v>
      </c>
      <c r="I51" s="71"/>
      <c r="J51" s="72" t="s">
        <v>26</v>
      </c>
      <c r="K51" s="71"/>
      <c r="L51" s="90" t="s">
        <v>26</v>
      </c>
      <c r="M51" s="91"/>
      <c r="N51" s="69"/>
      <c r="R51" s="38" t="s">
        <v>31</v>
      </c>
      <c r="S51" s="39">
        <f>(E48*E74+G48*G74+I48*I74+K48*K74)</f>
        <v>0</v>
      </c>
      <c r="T51" s="39">
        <f>S51/S39*T39</f>
        <v>0</v>
      </c>
      <c r="U51" s="38"/>
    </row>
    <row r="52" spans="1:21" x14ac:dyDescent="0.25">
      <c r="A52" s="74"/>
      <c r="B52" s="58"/>
      <c r="C52" s="75"/>
      <c r="D52" s="58" t="s">
        <v>32</v>
      </c>
      <c r="E52" s="76">
        <f>SUM(E48:E51)</f>
        <v>0</v>
      </c>
      <c r="F52" s="77" t="s">
        <v>26</v>
      </c>
      <c r="G52" s="76">
        <f>SUM(G48:G51)</f>
        <v>0</v>
      </c>
      <c r="H52" s="78" t="s">
        <v>26</v>
      </c>
      <c r="I52" s="76">
        <f>SUM(I48:I51)</f>
        <v>0</v>
      </c>
      <c r="J52" s="77" t="s">
        <v>26</v>
      </c>
      <c r="K52" s="76">
        <f>SUM(K48:K51)</f>
        <v>0</v>
      </c>
      <c r="L52" s="79" t="s">
        <v>26</v>
      </c>
      <c r="M52" s="68"/>
      <c r="N52" s="69"/>
      <c r="R52" s="38" t="s">
        <v>33</v>
      </c>
      <c r="S52" s="39">
        <f>E78</f>
        <v>0</v>
      </c>
      <c r="T52" s="39">
        <f>S52/S39*T39</f>
        <v>0</v>
      </c>
      <c r="U52" s="38"/>
    </row>
    <row r="53" spans="1:21" x14ac:dyDescent="0.25">
      <c r="A53" s="74"/>
      <c r="B53" s="58"/>
      <c r="C53" s="75"/>
      <c r="D53" s="58" t="s">
        <v>34</v>
      </c>
      <c r="E53" s="80"/>
      <c r="F53" s="77" t="s">
        <v>26</v>
      </c>
      <c r="G53" s="81"/>
      <c r="H53" s="77" t="s">
        <v>26</v>
      </c>
      <c r="I53" s="81"/>
      <c r="J53" s="77" t="s">
        <v>26</v>
      </c>
      <c r="K53" s="81"/>
      <c r="L53" s="79" t="s">
        <v>26</v>
      </c>
      <c r="M53" s="68"/>
      <c r="N53" s="69"/>
      <c r="R53" s="38"/>
      <c r="S53" s="39"/>
      <c r="T53" s="39"/>
      <c r="U53" s="38"/>
    </row>
    <row r="54" spans="1:21" ht="11.25" customHeight="1" x14ac:dyDescent="0.25">
      <c r="A54" s="34"/>
      <c r="B54" s="151"/>
      <c r="C54" s="151"/>
      <c r="D54" s="151"/>
      <c r="E54" s="82"/>
      <c r="F54" s="83"/>
      <c r="G54" s="84"/>
      <c r="H54" s="85"/>
      <c r="I54" s="84"/>
      <c r="J54" s="83"/>
      <c r="K54" s="84"/>
      <c r="L54" s="85"/>
      <c r="M54" s="68"/>
      <c r="N54" s="69"/>
      <c r="R54" s="38" t="s">
        <v>35</v>
      </c>
      <c r="S54" s="39">
        <f>S51+S52</f>
        <v>0</v>
      </c>
      <c r="T54" s="39">
        <f>T51+T52</f>
        <v>0</v>
      </c>
      <c r="U54" s="38"/>
    </row>
    <row r="55" spans="1:21" x14ac:dyDescent="0.25">
      <c r="A55" s="53"/>
      <c r="B55" s="54" t="s">
        <v>36</v>
      </c>
      <c r="C55" s="16"/>
      <c r="D55" s="16"/>
      <c r="E55" s="86"/>
      <c r="F55" s="87"/>
      <c r="G55" s="86"/>
      <c r="H55" s="88"/>
      <c r="I55" s="86"/>
      <c r="J55" s="87"/>
      <c r="K55" s="86"/>
      <c r="L55" s="88"/>
      <c r="M55" s="68"/>
      <c r="N55" s="69"/>
      <c r="R55" s="13" t="s">
        <v>37</v>
      </c>
      <c r="S55" s="18">
        <v>66150</v>
      </c>
      <c r="T55" s="18">
        <v>66150</v>
      </c>
      <c r="U55" s="39">
        <v>96600</v>
      </c>
    </row>
    <row r="56" spans="1:21" ht="3.75" customHeight="1" x14ac:dyDescent="0.25">
      <c r="A56" s="34"/>
      <c r="B56" s="151"/>
      <c r="C56" s="151"/>
      <c r="D56" s="151"/>
      <c r="E56" s="84"/>
      <c r="F56" s="83"/>
      <c r="G56" s="84"/>
      <c r="H56" s="85"/>
      <c r="I56" s="84"/>
      <c r="J56" s="83"/>
      <c r="K56" s="84"/>
      <c r="L56" s="85"/>
      <c r="M56" s="68"/>
      <c r="N56" s="69"/>
      <c r="R56" s="38"/>
      <c r="S56" s="39"/>
      <c r="T56" s="39"/>
      <c r="U56" s="38"/>
    </row>
    <row r="57" spans="1:21" s="38" customFormat="1" ht="15" customHeight="1" x14ac:dyDescent="0.2">
      <c r="A57" s="34"/>
      <c r="B57" s="151" t="s">
        <v>38</v>
      </c>
      <c r="C57" s="151"/>
      <c r="D57" s="151"/>
      <c r="E57" s="89">
        <f>IF(E42=0,0,IF(E48/E42*E41&gt;S60,(S60/E41*E42+E49+E51)*M57,E53*M57))</f>
        <v>0</v>
      </c>
      <c r="F57" s="135" t="s">
        <v>26</v>
      </c>
      <c r="G57" s="89">
        <f>IF(G42=0,0,IF(G48/G42*G41&gt;S60,(S60/G41*G42+G49+G51)*M57,G53*M57))</f>
        <v>0</v>
      </c>
      <c r="H57" s="136" t="s">
        <v>26</v>
      </c>
      <c r="I57" s="89">
        <f>IF(I42=0,0,IF(I48/I42*I41&gt;S60,(S60/I41*I42+I49+I51)*M57,I53*M57))</f>
        <v>0</v>
      </c>
      <c r="J57" s="137" t="s">
        <v>26</v>
      </c>
      <c r="K57" s="89">
        <f>IF(K42=0,0,IF(K48/K42*K41&gt;S60,(S60/K41*K42+K49+K51)*M57,K53*M57))</f>
        <v>0</v>
      </c>
      <c r="L57" s="90" t="s">
        <v>26</v>
      </c>
      <c r="M57" s="91">
        <v>1.2999999999999999E-2</v>
      </c>
      <c r="N57" s="37"/>
      <c r="R57" s="38" t="s">
        <v>39</v>
      </c>
      <c r="S57" s="39">
        <f>S54-S55</f>
        <v>-66150</v>
      </c>
      <c r="T57" s="39">
        <f>T54-T55</f>
        <v>-66150</v>
      </c>
    </row>
    <row r="58" spans="1:21" s="38" customFormat="1" ht="15" customHeight="1" x14ac:dyDescent="0.2">
      <c r="A58" s="34"/>
      <c r="B58" s="151" t="s">
        <v>40</v>
      </c>
      <c r="C58" s="151"/>
      <c r="D58" s="151"/>
      <c r="E58" s="89">
        <f>IF(E42=0,0,IF(E48/E42*E41&gt;U60,(U60/E41*E42+E49+E51)*M58,E53*M58))</f>
        <v>0</v>
      </c>
      <c r="F58" s="135" t="s">
        <v>26</v>
      </c>
      <c r="G58" s="89">
        <f>IF(G42=0,0,IF(G48/G42*G41&gt;U60,(U60/G41*G42+G49+G51)*M58,G53*M58))</f>
        <v>0</v>
      </c>
      <c r="H58" s="136" t="s">
        <v>26</v>
      </c>
      <c r="I58" s="89">
        <f>IF(I42=0,0,IF(I48/I42*I41&gt;U60,(U60/I41*I42+I49+I51)*M58,I53*M58))</f>
        <v>0</v>
      </c>
      <c r="J58" s="137" t="s">
        <v>26</v>
      </c>
      <c r="K58" s="89">
        <f>IF(K42=0,0,IF(K48/K42*K41&gt;T60,(T60/K41*K42+K49+K51)*M58,K53*M58))</f>
        <v>0</v>
      </c>
      <c r="L58" s="90" t="s">
        <v>26</v>
      </c>
      <c r="M58" s="91">
        <v>9.2999999999999999E-2</v>
      </c>
      <c r="N58" s="37"/>
      <c r="R58" s="38" t="s">
        <v>41</v>
      </c>
      <c r="S58" s="39">
        <f>S52-S57</f>
        <v>66150</v>
      </c>
      <c r="T58" s="39">
        <f>T52-T57</f>
        <v>66150</v>
      </c>
    </row>
    <row r="59" spans="1:21" s="38" customFormat="1" ht="15" customHeight="1" x14ac:dyDescent="0.2">
      <c r="A59" s="34"/>
      <c r="B59" s="151" t="s">
        <v>42</v>
      </c>
      <c r="C59" s="151"/>
      <c r="D59" s="151"/>
      <c r="E59" s="89">
        <f>IF(E42=0,0,IF(E48/E42*E41&gt;U60,(U60/E41*E42+E49+E51)*M59,E53*M59))</f>
        <v>0</v>
      </c>
      <c r="F59" s="135" t="s">
        <v>26</v>
      </c>
      <c r="G59" s="89">
        <f>IF(G42=0,0,IF(G48/G42*G41&gt;U60,(U60/G41*G42+G49+G51)*M59,G53*M59))</f>
        <v>0</v>
      </c>
      <c r="H59" s="136" t="s">
        <v>26</v>
      </c>
      <c r="I59" s="89">
        <f>IF(I42=0,0,IF(I48/I42*I41&gt;U60,(U60/I41*I42+I49+I51)*M59,I53*M59))</f>
        <v>0</v>
      </c>
      <c r="J59" s="137" t="s">
        <v>26</v>
      </c>
      <c r="K59" s="89">
        <f>IF(K42=0,0,IF(K48/K42*K41&gt;T60,(T60/K41*K42+K49+K51)*M59,K53*M59))</f>
        <v>0</v>
      </c>
      <c r="L59" s="90" t="s">
        <v>26</v>
      </c>
      <c r="M59" s="91">
        <v>1.2999999999999999E-2</v>
      </c>
      <c r="N59" s="37"/>
      <c r="R59" s="38" t="s">
        <v>43</v>
      </c>
      <c r="S59" s="92">
        <f>M79-M57-M60-M61</f>
        <v>0.106</v>
      </c>
      <c r="T59" s="92">
        <f>M79-M57-M60-M61</f>
        <v>0.106</v>
      </c>
    </row>
    <row r="60" spans="1:21" s="38" customFormat="1" ht="15" customHeight="1" x14ac:dyDescent="0.2">
      <c r="A60" s="34"/>
      <c r="B60" s="151" t="s">
        <v>44</v>
      </c>
      <c r="C60" s="151"/>
      <c r="D60" s="151"/>
      <c r="E60" s="89">
        <f>IF(E42=0,0,IF(E48/E42*E41&gt;S60,(S60/E41*E42+E49+E51)*M60,E53*M60))</f>
        <v>0</v>
      </c>
      <c r="F60" s="135" t="s">
        <v>26</v>
      </c>
      <c r="G60" s="89">
        <f>IF(G42=0,0,IF(G48/G42*G41&gt;S60,(S60/G41*G42+G49+G51)*M60,G53*M60))</f>
        <v>0</v>
      </c>
      <c r="H60" s="136" t="s">
        <v>26</v>
      </c>
      <c r="I60" s="89">
        <f>IF(I42=0,0,IF(I48/I42*I41&gt;S60,(S60/I41*I42+I49+I51)*M60,I53*M60))</f>
        <v>0</v>
      </c>
      <c r="J60" s="137" t="s">
        <v>26</v>
      </c>
      <c r="K60" s="89">
        <f>IF(K42=0,0,IF(K48/K42*K41&gt;S60,(S60/K41*K42+K49+K51)*M60,K53*M60))</f>
        <v>0</v>
      </c>
      <c r="L60" s="90" t="s">
        <v>26</v>
      </c>
      <c r="M60" s="91">
        <v>7.2999999999999995E-2</v>
      </c>
      <c r="N60" s="37"/>
      <c r="R60" s="38" t="s">
        <v>45</v>
      </c>
      <c r="S60" s="39">
        <v>5512.5</v>
      </c>
      <c r="T60" s="39">
        <v>5512.5</v>
      </c>
      <c r="U60" s="39">
        <v>8050</v>
      </c>
    </row>
    <row r="61" spans="1:21" s="38" customFormat="1" ht="15" customHeight="1" x14ac:dyDescent="0.2">
      <c r="A61" s="34"/>
      <c r="B61" s="152" t="s">
        <v>46</v>
      </c>
      <c r="C61" s="151"/>
      <c r="D61" s="151"/>
      <c r="E61" s="89">
        <f>IF(E42=0,0,IF(E48/E42*E41&gt;S60,(S60/E41*E42+E49+E51)*M61,E53*M61))</f>
        <v>0</v>
      </c>
      <c r="F61" s="135" t="s">
        <v>26</v>
      </c>
      <c r="G61" s="89">
        <f>IF(G42=0,0,IF(G48/G42*G41&gt;S60,(S60/G41*G42+G49+G51)*M61,G53*M61))</f>
        <v>0</v>
      </c>
      <c r="H61" s="136" t="s">
        <v>26</v>
      </c>
      <c r="I61" s="89">
        <f>IF(I42=0,0,IF(I48/I42*I41&gt;S60,(S60/I41*I42+I49+I51)*M61,I53*M61))</f>
        <v>0</v>
      </c>
      <c r="J61" s="137" t="s">
        <v>26</v>
      </c>
      <c r="K61" s="89">
        <f>IF(K42=0,0,IF(K48/K42*K41&gt;S60,(S60/K41*K42+K49+K51)*M61,K53*M61))</f>
        <v>0</v>
      </c>
      <c r="L61" s="90" t="s">
        <v>26</v>
      </c>
      <c r="M61" s="91"/>
      <c r="N61" s="37"/>
    </row>
    <row r="62" spans="1:21" s="38" customFormat="1" ht="15" customHeight="1" x14ac:dyDescent="0.2">
      <c r="A62" s="34"/>
      <c r="B62" s="75"/>
      <c r="C62" s="75"/>
      <c r="D62" s="58" t="s">
        <v>32</v>
      </c>
      <c r="E62" s="93">
        <f>SUM(E57:E61)</f>
        <v>0</v>
      </c>
      <c r="F62" s="72" t="s">
        <v>26</v>
      </c>
      <c r="G62" s="93">
        <f>SUM(G57:G61)</f>
        <v>0</v>
      </c>
      <c r="H62" s="73" t="s">
        <v>26</v>
      </c>
      <c r="I62" s="93">
        <f>SUM(I57:I61)</f>
        <v>0</v>
      </c>
      <c r="J62" s="90" t="s">
        <v>26</v>
      </c>
      <c r="K62" s="93">
        <f>SUM(K57:K61)</f>
        <v>0</v>
      </c>
      <c r="L62" s="90" t="s">
        <v>26</v>
      </c>
      <c r="M62" s="152"/>
      <c r="N62" s="37"/>
      <c r="S62" s="39"/>
      <c r="T62" s="39"/>
    </row>
    <row r="63" spans="1:21" s="38" customFormat="1" ht="15" customHeight="1" x14ac:dyDescent="0.2">
      <c r="A63" s="34"/>
      <c r="B63" s="54" t="s">
        <v>47</v>
      </c>
      <c r="C63" s="75"/>
      <c r="D63" s="58"/>
      <c r="E63" s="94"/>
      <c r="F63" s="95"/>
      <c r="G63" s="94"/>
      <c r="H63" s="96"/>
      <c r="I63" s="94"/>
      <c r="J63" s="97"/>
      <c r="K63" s="94"/>
      <c r="L63" s="97"/>
      <c r="M63" s="152"/>
      <c r="N63" s="37"/>
      <c r="S63" s="39"/>
      <c r="T63" s="39"/>
    </row>
    <row r="64" spans="1:21" s="38" customFormat="1" ht="15" customHeight="1" x14ac:dyDescent="0.2">
      <c r="A64" s="34"/>
      <c r="B64" s="151" t="s">
        <v>48</v>
      </c>
      <c r="C64" s="151"/>
      <c r="D64" s="151"/>
      <c r="E64" s="89">
        <f>(E52-E51)*M64</f>
        <v>0</v>
      </c>
      <c r="F64" s="135" t="s">
        <v>26</v>
      </c>
      <c r="G64" s="89">
        <f>(G52-G51)*M64</f>
        <v>0</v>
      </c>
      <c r="H64" s="136" t="s">
        <v>26</v>
      </c>
      <c r="I64" s="89">
        <f>(I52-I51)*M64</f>
        <v>0</v>
      </c>
      <c r="J64" s="137" t="s">
        <v>26</v>
      </c>
      <c r="K64" s="89">
        <f>(K52-K51)*M64</f>
        <v>0</v>
      </c>
      <c r="L64" s="90" t="s">
        <v>26</v>
      </c>
      <c r="M64" s="91"/>
      <c r="N64" s="37"/>
      <c r="S64" s="39"/>
      <c r="T64" s="39"/>
    </row>
    <row r="65" spans="1:21" s="38" customFormat="1" ht="15" customHeight="1" x14ac:dyDescent="0.2">
      <c r="A65" s="34"/>
      <c r="B65" s="155"/>
      <c r="C65" s="155"/>
      <c r="D65" s="156"/>
      <c r="E65" s="89">
        <f>$E$53*M65</f>
        <v>0</v>
      </c>
      <c r="F65" s="135" t="s">
        <v>26</v>
      </c>
      <c r="G65" s="89">
        <f>$G$53*M65</f>
        <v>0</v>
      </c>
      <c r="H65" s="136" t="s">
        <v>26</v>
      </c>
      <c r="I65" s="89">
        <f>$I$53*M65</f>
        <v>0</v>
      </c>
      <c r="J65" s="137" t="s">
        <v>26</v>
      </c>
      <c r="K65" s="89">
        <f>$K$53*M65</f>
        <v>0</v>
      </c>
      <c r="L65" s="90" t="s">
        <v>26</v>
      </c>
      <c r="M65" s="91"/>
      <c r="N65" s="37"/>
      <c r="S65" s="39"/>
      <c r="T65" s="39"/>
    </row>
    <row r="66" spans="1:21" s="38" customFormat="1" ht="15" customHeight="1" x14ac:dyDescent="0.2">
      <c r="A66" s="34"/>
      <c r="B66" s="75"/>
      <c r="C66" s="75"/>
      <c r="D66" s="58" t="s">
        <v>32</v>
      </c>
      <c r="E66" s="93">
        <f>SUM(E64:E65)</f>
        <v>0</v>
      </c>
      <c r="F66" s="72" t="s">
        <v>26</v>
      </c>
      <c r="G66" s="93">
        <f>SUM(G64:G65)</f>
        <v>0</v>
      </c>
      <c r="H66" s="73" t="s">
        <v>26</v>
      </c>
      <c r="I66" s="93">
        <f>SUM(I64:I65)</f>
        <v>0</v>
      </c>
      <c r="J66" s="90" t="s">
        <v>26</v>
      </c>
      <c r="K66" s="93">
        <f>SUM(K64:K65)</f>
        <v>0</v>
      </c>
      <c r="L66" s="90" t="s">
        <v>26</v>
      </c>
      <c r="M66" s="152"/>
      <c r="N66" s="37"/>
      <c r="S66" s="39"/>
      <c r="T66" s="39"/>
    </row>
    <row r="67" spans="1:21" s="38" customFormat="1" ht="15" customHeight="1" x14ac:dyDescent="0.2">
      <c r="A67" s="34"/>
      <c r="B67" s="54" t="s">
        <v>49</v>
      </c>
      <c r="C67" s="75"/>
      <c r="D67" s="58"/>
      <c r="E67" s="94"/>
      <c r="F67" s="95"/>
      <c r="G67" s="94"/>
      <c r="H67" s="96"/>
      <c r="I67" s="94"/>
      <c r="J67" s="97"/>
      <c r="K67" s="94"/>
      <c r="L67" s="97"/>
      <c r="M67" s="152"/>
      <c r="N67" s="37"/>
      <c r="S67" s="39"/>
      <c r="T67" s="39"/>
    </row>
    <row r="68" spans="1:21" s="38" customFormat="1" ht="15" customHeight="1" x14ac:dyDescent="0.2">
      <c r="A68" s="34"/>
      <c r="B68" s="98" t="s">
        <v>50</v>
      </c>
      <c r="C68" s="151"/>
      <c r="D68" s="151"/>
      <c r="E68" s="89">
        <f>$E$53*M68</f>
        <v>0</v>
      </c>
      <c r="F68" s="135" t="s">
        <v>26</v>
      </c>
      <c r="G68" s="89">
        <f>$G$53*M68</f>
        <v>0</v>
      </c>
      <c r="H68" s="136" t="s">
        <v>26</v>
      </c>
      <c r="I68" s="89">
        <f>$I$53*M68</f>
        <v>0</v>
      </c>
      <c r="J68" s="137" t="s">
        <v>26</v>
      </c>
      <c r="K68" s="89">
        <f>$K$53*M68</f>
        <v>0</v>
      </c>
      <c r="L68" s="90" t="s">
        <v>26</v>
      </c>
      <c r="M68" s="91"/>
      <c r="N68" s="37"/>
      <c r="S68" s="39"/>
      <c r="T68" s="39"/>
    </row>
    <row r="69" spans="1:21" s="38" customFormat="1" ht="15" customHeight="1" x14ac:dyDescent="0.2">
      <c r="A69" s="34"/>
      <c r="B69" s="151" t="s">
        <v>51</v>
      </c>
      <c r="C69" s="151"/>
      <c r="D69" s="151"/>
      <c r="E69" s="89">
        <f>$E$53*M69</f>
        <v>0</v>
      </c>
      <c r="F69" s="135" t="s">
        <v>26</v>
      </c>
      <c r="G69" s="89">
        <f>$G$53*M69</f>
        <v>0</v>
      </c>
      <c r="H69" s="136" t="s">
        <v>26</v>
      </c>
      <c r="I69" s="89">
        <f>$I$53*M69</f>
        <v>0</v>
      </c>
      <c r="J69" s="137" t="s">
        <v>26</v>
      </c>
      <c r="K69" s="89">
        <f>$K$53*M69</f>
        <v>0</v>
      </c>
      <c r="L69" s="90" t="s">
        <v>26</v>
      </c>
      <c r="M69" s="91"/>
      <c r="N69" s="37"/>
      <c r="S69" s="39"/>
      <c r="T69" s="39"/>
    </row>
    <row r="70" spans="1:21" s="38" customFormat="1" ht="15" customHeight="1" x14ac:dyDescent="0.2">
      <c r="A70" s="34"/>
      <c r="B70" s="151" t="s">
        <v>52</v>
      </c>
      <c r="C70" s="151"/>
      <c r="D70" s="151"/>
      <c r="E70" s="89">
        <f>$E$53*M70</f>
        <v>0</v>
      </c>
      <c r="F70" s="135" t="s">
        <v>26</v>
      </c>
      <c r="G70" s="89">
        <f>$G$53*M70</f>
        <v>0</v>
      </c>
      <c r="H70" s="136" t="s">
        <v>26</v>
      </c>
      <c r="I70" s="89">
        <f>$I$53*M70</f>
        <v>0</v>
      </c>
      <c r="J70" s="137" t="s">
        <v>26</v>
      </c>
      <c r="K70" s="89">
        <f>$K$53*M70</f>
        <v>0</v>
      </c>
      <c r="L70" s="90" t="s">
        <v>26</v>
      </c>
      <c r="M70" s="91">
        <v>1.5E-3</v>
      </c>
      <c r="N70" s="37"/>
      <c r="S70" s="39"/>
      <c r="T70" s="39"/>
    </row>
    <row r="71" spans="1:21" s="38" customFormat="1" ht="15" customHeight="1" x14ac:dyDescent="0.2">
      <c r="A71" s="34"/>
      <c r="B71" s="75"/>
      <c r="C71" s="75"/>
      <c r="D71" s="58" t="s">
        <v>32</v>
      </c>
      <c r="E71" s="93">
        <f>SUM(E68:E70)</f>
        <v>0</v>
      </c>
      <c r="F71" s="72" t="s">
        <v>26</v>
      </c>
      <c r="G71" s="93">
        <f>SUM(G68:G70)</f>
        <v>0</v>
      </c>
      <c r="H71" s="72" t="s">
        <v>26</v>
      </c>
      <c r="I71" s="93">
        <f>SUM(I68:I70)</f>
        <v>0</v>
      </c>
      <c r="J71" s="72" t="s">
        <v>26</v>
      </c>
      <c r="K71" s="93">
        <f>SUM(K68:K70)</f>
        <v>0</v>
      </c>
      <c r="L71" s="90" t="s">
        <v>26</v>
      </c>
      <c r="M71" s="152"/>
      <c r="N71" s="37"/>
      <c r="S71" s="39"/>
      <c r="T71" s="39"/>
    </row>
    <row r="72" spans="1:21" s="101" customFormat="1" ht="15" customHeight="1" x14ac:dyDescent="0.2">
      <c r="A72" s="74"/>
      <c r="B72" s="75" t="s">
        <v>53</v>
      </c>
      <c r="C72" s="75"/>
      <c r="D72" s="75"/>
      <c r="E72" s="76">
        <f>E52+E62+E66+E71</f>
        <v>0</v>
      </c>
      <c r="F72" s="77" t="s">
        <v>26</v>
      </c>
      <c r="G72" s="76">
        <f>G52+G62+G66+G71</f>
        <v>0</v>
      </c>
      <c r="H72" s="78" t="s">
        <v>26</v>
      </c>
      <c r="I72" s="76">
        <f>I52+I62+I66+I71</f>
        <v>0</v>
      </c>
      <c r="J72" s="77" t="s">
        <v>26</v>
      </c>
      <c r="K72" s="76">
        <f>K52+K62+K66+K71</f>
        <v>0</v>
      </c>
      <c r="L72" s="99" t="s">
        <v>26</v>
      </c>
      <c r="M72" s="75"/>
      <c r="N72" s="100"/>
      <c r="R72" s="38"/>
      <c r="S72" s="39"/>
      <c r="T72" s="39"/>
      <c r="U72" s="38"/>
    </row>
    <row r="73" spans="1:21" s="38" customFormat="1" ht="15" customHeight="1" x14ac:dyDescent="0.2">
      <c r="A73" s="34"/>
      <c r="B73" s="54" t="s">
        <v>54</v>
      </c>
      <c r="C73" s="151"/>
      <c r="D73" s="151"/>
      <c r="E73" s="94"/>
      <c r="F73" s="83"/>
      <c r="G73" s="102"/>
      <c r="H73" s="85"/>
      <c r="I73" s="102"/>
      <c r="J73" s="103"/>
      <c r="K73" s="102"/>
      <c r="L73" s="103"/>
      <c r="M73" s="151"/>
      <c r="N73" s="37"/>
      <c r="R73" s="101"/>
      <c r="S73" s="104"/>
      <c r="T73" s="104"/>
      <c r="U73" s="101"/>
    </row>
    <row r="74" spans="1:21" s="38" customFormat="1" ht="15" customHeight="1" x14ac:dyDescent="0.2">
      <c r="A74" s="34"/>
      <c r="B74" s="151" t="s">
        <v>55</v>
      </c>
      <c r="C74" s="151"/>
      <c r="D74" s="151"/>
      <c r="E74" s="105">
        <v>12</v>
      </c>
      <c r="F74" s="83"/>
      <c r="G74" s="105"/>
      <c r="H74" s="85"/>
      <c r="I74" s="105"/>
      <c r="J74" s="106"/>
      <c r="K74" s="105"/>
      <c r="L74" s="106"/>
      <c r="M74" s="151"/>
      <c r="N74" s="37"/>
      <c r="S74" s="39"/>
      <c r="T74" s="39"/>
    </row>
    <row r="75" spans="1:21" s="38" customFormat="1" ht="15" customHeight="1" x14ac:dyDescent="0.2">
      <c r="A75" s="34"/>
      <c r="B75" s="151" t="s">
        <v>56</v>
      </c>
      <c r="C75" s="151"/>
      <c r="D75" s="151"/>
      <c r="E75" s="76">
        <f>E72*E74</f>
        <v>0</v>
      </c>
      <c r="F75" s="79" t="s">
        <v>26</v>
      </c>
      <c r="G75" s="76">
        <f>G72*G74</f>
        <v>0</v>
      </c>
      <c r="H75" s="79" t="s">
        <v>26</v>
      </c>
      <c r="I75" s="76">
        <f>I72*I74</f>
        <v>0</v>
      </c>
      <c r="J75" s="79" t="s">
        <v>26</v>
      </c>
      <c r="K75" s="76">
        <f>K72*K74</f>
        <v>0</v>
      </c>
      <c r="L75" s="79" t="s">
        <v>26</v>
      </c>
      <c r="M75" s="151"/>
      <c r="N75" s="37"/>
      <c r="S75" s="39"/>
      <c r="T75" s="39"/>
    </row>
    <row r="76" spans="1:21" s="38" customFormat="1" ht="5.25" customHeight="1" x14ac:dyDescent="0.2">
      <c r="A76" s="34"/>
      <c r="B76" s="151"/>
      <c r="C76" s="151"/>
      <c r="D76" s="151"/>
      <c r="E76" s="107"/>
      <c r="F76" s="48"/>
      <c r="G76" s="151"/>
      <c r="H76" s="151"/>
      <c r="I76" s="151"/>
      <c r="J76" s="151"/>
      <c r="K76" s="151"/>
      <c r="L76" s="151"/>
      <c r="M76" s="151"/>
      <c r="N76" s="37"/>
      <c r="S76" s="39"/>
      <c r="T76" s="39"/>
    </row>
    <row r="77" spans="1:21" s="101" customFormat="1" ht="12.75" customHeight="1" x14ac:dyDescent="0.2">
      <c r="A77" s="74"/>
      <c r="B77" s="75" t="s">
        <v>57</v>
      </c>
      <c r="C77" s="75"/>
      <c r="D77" s="75"/>
      <c r="E77" s="76">
        <f>E75+G75+I75+K75</f>
        <v>0</v>
      </c>
      <c r="F77" s="90" t="s">
        <v>26</v>
      </c>
      <c r="G77" s="75"/>
      <c r="H77" s="75"/>
      <c r="I77" s="75"/>
      <c r="J77" s="75"/>
      <c r="K77" s="75"/>
      <c r="L77" s="75"/>
      <c r="M77" s="79" t="s">
        <v>58</v>
      </c>
      <c r="N77" s="100"/>
      <c r="R77" s="38"/>
      <c r="S77" s="39"/>
      <c r="T77" s="39"/>
      <c r="U77" s="38"/>
    </row>
    <row r="78" spans="1:21" s="101" customFormat="1" ht="12.75" customHeight="1" x14ac:dyDescent="0.2">
      <c r="A78" s="74"/>
      <c r="B78" s="157" t="s">
        <v>59</v>
      </c>
      <c r="C78" s="157"/>
      <c r="D78" s="158"/>
      <c r="E78" s="138"/>
      <c r="F78" s="90" t="s">
        <v>26</v>
      </c>
      <c r="G78" s="75"/>
      <c r="H78" s="75"/>
      <c r="I78" s="75"/>
      <c r="J78" s="75"/>
      <c r="K78" s="75"/>
      <c r="L78" s="75"/>
      <c r="M78" s="91"/>
      <c r="N78" s="100"/>
      <c r="S78" s="104"/>
      <c r="T78" s="104"/>
    </row>
    <row r="79" spans="1:21" s="101" customFormat="1" ht="12.75" customHeight="1" x14ac:dyDescent="0.2">
      <c r="A79" s="74"/>
      <c r="B79" s="157" t="s">
        <v>60</v>
      </c>
      <c r="C79" s="157"/>
      <c r="D79" s="158"/>
      <c r="E79" s="93">
        <f>IF(T51&gt;T55,S52*S59,IF(T51+T52&gt;T55,T58*M79+T57*S59,S52*M79))</f>
        <v>0</v>
      </c>
      <c r="F79" s="90" t="s">
        <v>26</v>
      </c>
      <c r="G79" s="75"/>
      <c r="H79" s="75"/>
      <c r="I79" s="75"/>
      <c r="J79" s="75"/>
      <c r="K79" s="75"/>
      <c r="L79" s="75"/>
      <c r="M79" s="108">
        <f>SUM(M57:M61)</f>
        <v>0.192</v>
      </c>
      <c r="N79" s="100"/>
      <c r="S79" s="104"/>
      <c r="T79" s="104"/>
    </row>
    <row r="80" spans="1:21" s="38" customFormat="1" ht="12.75" customHeight="1" x14ac:dyDescent="0.2">
      <c r="A80" s="34"/>
      <c r="B80" s="157" t="s">
        <v>61</v>
      </c>
      <c r="C80" s="157"/>
      <c r="D80" s="158"/>
      <c r="E80" s="93">
        <f>$E$78*M80</f>
        <v>0</v>
      </c>
      <c r="F80" s="90" t="s">
        <v>26</v>
      </c>
      <c r="G80" s="109"/>
      <c r="H80" s="151"/>
      <c r="I80" s="151"/>
      <c r="J80" s="151"/>
      <c r="K80" s="151"/>
      <c r="L80" s="151"/>
      <c r="M80" s="108">
        <f>SUM(M64:M65)</f>
        <v>0</v>
      </c>
      <c r="N80" s="37"/>
      <c r="R80" s="101"/>
      <c r="S80" s="104"/>
      <c r="T80" s="104"/>
      <c r="U80" s="101"/>
    </row>
    <row r="81" spans="1:21" s="38" customFormat="1" ht="12.75" customHeight="1" x14ac:dyDescent="0.2">
      <c r="A81" s="34"/>
      <c r="B81" s="157" t="s">
        <v>62</v>
      </c>
      <c r="C81" s="157"/>
      <c r="D81" s="158"/>
      <c r="E81" s="93">
        <f>$E$78*M81</f>
        <v>0</v>
      </c>
      <c r="F81" s="90" t="s">
        <v>26</v>
      </c>
      <c r="G81" s="151"/>
      <c r="H81" s="151"/>
      <c r="I81" s="151"/>
      <c r="J81" s="151"/>
      <c r="K81" s="151"/>
      <c r="L81" s="151"/>
      <c r="M81" s="108">
        <f>M68+M70</f>
        <v>1.5E-3</v>
      </c>
      <c r="N81" s="37"/>
      <c r="S81" s="39"/>
      <c r="T81" s="39"/>
    </row>
    <row r="82" spans="1:21" s="38" customFormat="1" ht="12.75" hidden="1" customHeight="1" x14ac:dyDescent="0.2">
      <c r="A82" s="34"/>
      <c r="B82" s="157"/>
      <c r="C82" s="157"/>
      <c r="D82" s="158"/>
      <c r="E82" s="110">
        <f>$E$78*M82</f>
        <v>0</v>
      </c>
      <c r="F82" s="90" t="s">
        <v>26</v>
      </c>
      <c r="G82" s="151"/>
      <c r="H82" s="151"/>
      <c r="I82" s="151"/>
      <c r="J82" s="151"/>
      <c r="K82" s="151"/>
      <c r="L82" s="151"/>
      <c r="M82" s="111"/>
      <c r="N82" s="37"/>
      <c r="S82" s="39"/>
      <c r="T82" s="39"/>
    </row>
    <row r="83" spans="1:21" s="38" customFormat="1" ht="12.75" hidden="1" customHeight="1" x14ac:dyDescent="0.2">
      <c r="A83" s="34"/>
      <c r="B83" s="157"/>
      <c r="C83" s="157"/>
      <c r="D83" s="158"/>
      <c r="E83" s="110">
        <f>$E$78*M83</f>
        <v>0</v>
      </c>
      <c r="F83" s="90" t="s">
        <v>26</v>
      </c>
      <c r="G83" s="151"/>
      <c r="H83" s="151"/>
      <c r="I83" s="151"/>
      <c r="J83" s="151"/>
      <c r="K83" s="151"/>
      <c r="L83" s="151"/>
      <c r="M83" s="111"/>
      <c r="N83" s="37"/>
      <c r="S83" s="39"/>
      <c r="T83" s="39"/>
    </row>
    <row r="84" spans="1:21" s="38" customFormat="1" ht="12.75" customHeight="1" x14ac:dyDescent="0.2">
      <c r="A84" s="34"/>
      <c r="B84" s="157" t="s">
        <v>63</v>
      </c>
      <c r="C84" s="157"/>
      <c r="D84" s="158"/>
      <c r="E84" s="93">
        <f>(E53*E74+G53*G74+I53*I74+K53*K74+E78)*H84*J84/1000</f>
        <v>0</v>
      </c>
      <c r="F84" s="90" t="s">
        <v>26</v>
      </c>
      <c r="G84" s="151" t="s">
        <v>64</v>
      </c>
      <c r="H84" s="112"/>
      <c r="I84" s="151" t="s">
        <v>65</v>
      </c>
      <c r="J84" s="112"/>
      <c r="K84" s="151"/>
      <c r="L84" s="151"/>
      <c r="M84" s="113"/>
      <c r="N84" s="37"/>
      <c r="S84" s="39"/>
      <c r="T84" s="39"/>
    </row>
    <row r="85" spans="1:21" s="38" customFormat="1" ht="12.75" customHeight="1" x14ac:dyDescent="0.2">
      <c r="A85" s="34"/>
      <c r="B85" s="159" t="s">
        <v>66</v>
      </c>
      <c r="C85" s="159"/>
      <c r="D85" s="160"/>
      <c r="E85" s="93">
        <f>(E53*E74+G53*G74+I53*I74+K53*K74+E78)*J85/1000</f>
        <v>0</v>
      </c>
      <c r="F85" s="90" t="s">
        <v>26</v>
      </c>
      <c r="G85" s="151"/>
      <c r="H85" s="151"/>
      <c r="I85" s="151" t="s">
        <v>65</v>
      </c>
      <c r="J85" s="112"/>
      <c r="K85" s="151"/>
      <c r="L85" s="151"/>
      <c r="M85" s="113"/>
      <c r="N85" s="37"/>
      <c r="S85" s="39"/>
      <c r="T85" s="39"/>
    </row>
    <row r="86" spans="1:21" s="38" customFormat="1" ht="12.75" customHeight="1" x14ac:dyDescent="0.2">
      <c r="A86" s="34"/>
      <c r="B86" s="155"/>
      <c r="C86" s="155"/>
      <c r="D86" s="156"/>
      <c r="E86" s="71"/>
      <c r="F86" s="90" t="s">
        <v>26</v>
      </c>
      <c r="G86" s="151"/>
      <c r="H86" s="151"/>
      <c r="I86" s="151"/>
      <c r="J86" s="134"/>
      <c r="K86" s="151"/>
      <c r="L86" s="151"/>
      <c r="M86" s="113"/>
      <c r="N86" s="37"/>
      <c r="S86" s="39"/>
      <c r="T86" s="39"/>
    </row>
    <row r="87" spans="1:21" s="38" customFormat="1" ht="12.75" customHeight="1" x14ac:dyDescent="0.2">
      <c r="A87" s="34"/>
      <c r="B87" s="155"/>
      <c r="C87" s="155"/>
      <c r="D87" s="156"/>
      <c r="E87" s="71"/>
      <c r="F87" s="90" t="s">
        <v>26</v>
      </c>
      <c r="G87" s="151"/>
      <c r="H87" s="151"/>
      <c r="I87" s="151"/>
      <c r="J87" s="114"/>
      <c r="K87" s="151"/>
      <c r="L87" s="151"/>
      <c r="M87" s="113"/>
      <c r="N87" s="37"/>
      <c r="S87" s="39"/>
      <c r="T87" s="39"/>
    </row>
    <row r="88" spans="1:21" s="151" customFormat="1" ht="5.25" customHeight="1" thickBot="1" x14ac:dyDescent="0.25">
      <c r="A88" s="34"/>
      <c r="E88" s="107"/>
      <c r="F88" s="48"/>
      <c r="N88" s="37"/>
      <c r="R88" s="38"/>
      <c r="S88" s="39"/>
      <c r="T88" s="39"/>
      <c r="U88" s="38"/>
    </row>
    <row r="89" spans="1:21" s="38" customFormat="1" ht="12.75" customHeight="1" thickBot="1" x14ac:dyDescent="0.25">
      <c r="A89" s="34"/>
      <c r="B89" s="47" t="s">
        <v>67</v>
      </c>
      <c r="C89" s="151"/>
      <c r="D89" s="151"/>
      <c r="E89" s="115">
        <f>SUM(E77:E87)</f>
        <v>0</v>
      </c>
      <c r="F89" s="116" t="s">
        <v>26</v>
      </c>
      <c r="G89" s="117" t="s">
        <v>68</v>
      </c>
      <c r="H89" s="117" t="s">
        <v>69</v>
      </c>
      <c r="I89" s="118">
        <f>E52*E74+G52*G74+I52*I74+K52*K74+E78+E86+E87</f>
        <v>0</v>
      </c>
      <c r="J89" s="119" t="s">
        <v>70</v>
      </c>
      <c r="K89" s="118">
        <f>(E62+E66+E71)*E74+(G62+G66+G71)*G74+(I62+I66+I71)*I74+(K62+K66+K71)*K74+E79+E80+E81</f>
        <v>0</v>
      </c>
      <c r="L89" s="120" t="s">
        <v>71</v>
      </c>
      <c r="M89" s="118">
        <f>E84+E85</f>
        <v>0</v>
      </c>
      <c r="N89" s="37"/>
      <c r="R89" s="151"/>
      <c r="S89" s="107"/>
      <c r="T89" s="107"/>
      <c r="U89" s="151"/>
    </row>
    <row r="90" spans="1:21" s="38" customFormat="1" ht="4.5" customHeight="1" thickBot="1" x14ac:dyDescent="0.25">
      <c r="A90" s="121"/>
      <c r="B90" s="122"/>
      <c r="C90" s="122"/>
      <c r="D90" s="122"/>
      <c r="E90" s="122"/>
      <c r="F90" s="123"/>
      <c r="G90" s="122"/>
      <c r="H90" s="122"/>
      <c r="I90" s="122"/>
      <c r="J90" s="122"/>
      <c r="K90" s="122"/>
      <c r="L90" s="122"/>
      <c r="M90" s="122"/>
      <c r="N90" s="124"/>
      <c r="S90" s="39"/>
      <c r="T90" s="39"/>
    </row>
    <row r="91" spans="1:21" x14ac:dyDescent="0.25">
      <c r="A91" s="38"/>
      <c r="B91" s="38"/>
      <c r="C91" s="38"/>
      <c r="D91" s="38"/>
      <c r="E91" s="38"/>
      <c r="F91" s="125"/>
      <c r="G91" s="38"/>
      <c r="H91" s="38"/>
      <c r="I91" s="38"/>
    </row>
    <row r="92" spans="1:21" x14ac:dyDescent="0.25">
      <c r="A92" s="38"/>
      <c r="B92" s="38"/>
      <c r="C92" s="38"/>
      <c r="D92" s="38"/>
      <c r="E92" s="38"/>
      <c r="F92" s="125"/>
      <c r="G92" s="38"/>
      <c r="H92" s="38"/>
      <c r="I92" s="38"/>
    </row>
    <row r="93" spans="1:21" x14ac:dyDescent="0.25">
      <c r="A93" s="38"/>
      <c r="B93" s="38"/>
      <c r="C93" s="38"/>
      <c r="D93" s="38"/>
      <c r="E93" s="38"/>
      <c r="F93" s="125"/>
      <c r="G93" s="38"/>
      <c r="H93" s="38"/>
      <c r="I93" s="38"/>
    </row>
    <row r="94" spans="1:21" x14ac:dyDescent="0.25">
      <c r="A94" s="38"/>
      <c r="B94" s="38"/>
      <c r="C94" s="38"/>
      <c r="D94" s="38"/>
      <c r="E94" s="38"/>
      <c r="F94" s="125"/>
      <c r="G94" s="38"/>
      <c r="H94" s="38"/>
      <c r="I94" s="38"/>
    </row>
    <row r="95" spans="1:21" x14ac:dyDescent="0.25">
      <c r="A95" s="38"/>
      <c r="B95" s="38"/>
      <c r="C95" s="38"/>
      <c r="D95" s="38"/>
      <c r="E95" s="38"/>
      <c r="F95" s="125"/>
      <c r="G95" s="38"/>
      <c r="H95" s="38"/>
      <c r="I95" s="38"/>
    </row>
    <row r="96" spans="1:21" x14ac:dyDescent="0.25">
      <c r="A96" s="38"/>
      <c r="B96" s="38"/>
      <c r="C96" s="38"/>
      <c r="D96" s="38"/>
      <c r="E96" s="38"/>
      <c r="F96" s="125"/>
      <c r="G96" s="38"/>
      <c r="H96" s="38"/>
      <c r="I96" s="38"/>
    </row>
  </sheetData>
  <mergeCells count="29">
    <mergeCell ref="A43:B43"/>
    <mergeCell ref="E12:G12"/>
    <mergeCell ref="I12:J12"/>
    <mergeCell ref="I16:J16"/>
    <mergeCell ref="E18:M18"/>
    <mergeCell ref="L23:M23"/>
    <mergeCell ref="M34:M36"/>
    <mergeCell ref="A3:B3"/>
    <mergeCell ref="C3:F3"/>
    <mergeCell ref="H3:M3"/>
    <mergeCell ref="D5:M5"/>
    <mergeCell ref="D7:M7"/>
    <mergeCell ref="A44:B44"/>
    <mergeCell ref="E44:K44"/>
    <mergeCell ref="S49:T49"/>
    <mergeCell ref="B85:D85"/>
    <mergeCell ref="B86:D86"/>
    <mergeCell ref="B51:D51"/>
    <mergeCell ref="B65:D65"/>
    <mergeCell ref="B87:D87"/>
    <mergeCell ref="B49:D49"/>
    <mergeCell ref="B84:D84"/>
    <mergeCell ref="B78:D78"/>
    <mergeCell ref="B79:D79"/>
    <mergeCell ref="B80:D80"/>
    <mergeCell ref="B81:D81"/>
    <mergeCell ref="B82:D82"/>
    <mergeCell ref="B83:D83"/>
    <mergeCell ref="B50:D50"/>
  </mergeCells>
  <pageMargins left="0.70866141732283472" right="0.31496062992125984" top="0.59055118110236227" bottom="0.39370078740157483" header="0.31496062992125984" footer="0.31496062992125984"/>
  <pageSetup paperSize="9" scale="76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1FEC2-C4BB-4D57-83F4-710960E9A58F}">
  <sheetPr>
    <pageSetUpPr fitToPage="1"/>
  </sheetPr>
  <dimension ref="A1:Y96"/>
  <sheetViews>
    <sheetView zoomScaleNormal="100" workbookViewId="0">
      <selection activeCell="C3" sqref="C3:F3"/>
    </sheetView>
  </sheetViews>
  <sheetFormatPr baseColWidth="10" defaultRowHeight="15" x14ac:dyDescent="0.25"/>
  <cols>
    <col min="1" max="1" width="2.28515625" style="5" customWidth="1"/>
    <col min="2" max="2" width="3.7109375" style="5" customWidth="1"/>
    <col min="3" max="3" width="9.140625" style="5" customWidth="1"/>
    <col min="4" max="4" width="18.7109375" style="5" customWidth="1"/>
    <col min="5" max="5" width="10.7109375" style="5" customWidth="1"/>
    <col min="6" max="6" width="4.28515625" style="23" customWidth="1"/>
    <col min="7" max="7" width="10.7109375" style="5" customWidth="1"/>
    <col min="8" max="8" width="5.140625" style="5" customWidth="1"/>
    <col min="9" max="9" width="10.140625" style="5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11.42578125" hidden="1" customWidth="1"/>
  </cols>
  <sheetData>
    <row r="1" spans="1:25" s="5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S1" s="6"/>
      <c r="T1" s="6"/>
    </row>
    <row r="2" spans="1:25" s="5" customFormat="1" ht="12.75" x14ac:dyDescent="0.2">
      <c r="A2" s="7"/>
      <c r="B2" s="8" t="s">
        <v>1</v>
      </c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10"/>
      <c r="S2" s="6"/>
      <c r="T2" s="6"/>
    </row>
    <row r="3" spans="1:25" s="13" customFormat="1" ht="18" customHeight="1" x14ac:dyDescent="0.2">
      <c r="A3" s="172" t="s">
        <v>2</v>
      </c>
      <c r="B3" s="173"/>
      <c r="C3" s="174"/>
      <c r="D3" s="175"/>
      <c r="E3" s="175"/>
      <c r="F3" s="176"/>
      <c r="G3" s="11" t="s">
        <v>3</v>
      </c>
      <c r="H3" s="174"/>
      <c r="I3" s="175"/>
      <c r="J3" s="175"/>
      <c r="K3" s="175"/>
      <c r="L3" s="175"/>
      <c r="M3" s="176"/>
      <c r="N3" s="12"/>
      <c r="P3" s="14" t="s">
        <v>78</v>
      </c>
      <c r="Q3" s="14"/>
      <c r="R3" s="14"/>
      <c r="S3" s="15"/>
      <c r="T3" s="15"/>
      <c r="U3" s="14"/>
      <c r="V3" s="14"/>
      <c r="W3" s="14"/>
      <c r="X3" s="14"/>
      <c r="Y3" s="14"/>
    </row>
    <row r="4" spans="1:25" s="13" customFormat="1" ht="5.25" customHeight="1" x14ac:dyDescent="0.2">
      <c r="A4" s="147"/>
      <c r="B4" s="148"/>
      <c r="C4" s="16"/>
      <c r="D4" s="16"/>
      <c r="E4" s="11"/>
      <c r="F4" s="148"/>
      <c r="G4" s="148"/>
      <c r="H4" s="11"/>
      <c r="I4" s="11"/>
      <c r="J4" s="17"/>
      <c r="K4" s="11"/>
      <c r="L4" s="17"/>
      <c r="M4" s="17"/>
      <c r="N4" s="12"/>
      <c r="S4" s="18"/>
      <c r="T4" s="18"/>
    </row>
    <row r="5" spans="1:25" s="13" customFormat="1" ht="18" customHeight="1" x14ac:dyDescent="0.2">
      <c r="A5" s="147" t="s">
        <v>4</v>
      </c>
      <c r="B5" s="148"/>
      <c r="C5" s="16"/>
      <c r="D5" s="174"/>
      <c r="E5" s="175"/>
      <c r="F5" s="175"/>
      <c r="G5" s="175"/>
      <c r="H5" s="175"/>
      <c r="I5" s="175"/>
      <c r="J5" s="175"/>
      <c r="K5" s="175"/>
      <c r="L5" s="175"/>
      <c r="M5" s="176"/>
      <c r="N5" s="12"/>
      <c r="S5" s="18"/>
      <c r="T5" s="18"/>
    </row>
    <row r="6" spans="1:25" s="13" customFormat="1" ht="5.25" customHeight="1" x14ac:dyDescent="0.2">
      <c r="A6" s="147"/>
      <c r="B6" s="148"/>
      <c r="C6" s="16"/>
      <c r="D6" s="16"/>
      <c r="E6" s="11"/>
      <c r="F6" s="148"/>
      <c r="G6" s="148"/>
      <c r="H6" s="11"/>
      <c r="I6" s="11"/>
      <c r="J6" s="17"/>
      <c r="K6" s="11"/>
      <c r="L6" s="17"/>
      <c r="M6" s="17"/>
      <c r="N6" s="12"/>
      <c r="S6" s="18"/>
      <c r="T6" s="18"/>
    </row>
    <row r="7" spans="1:25" s="13" customFormat="1" ht="18" customHeight="1" x14ac:dyDescent="0.2">
      <c r="A7" s="147" t="s">
        <v>5</v>
      </c>
      <c r="B7" s="148"/>
      <c r="C7" s="16"/>
      <c r="D7" s="174"/>
      <c r="E7" s="175"/>
      <c r="F7" s="175"/>
      <c r="G7" s="175"/>
      <c r="H7" s="175"/>
      <c r="I7" s="175"/>
      <c r="J7" s="175"/>
      <c r="K7" s="175"/>
      <c r="L7" s="175"/>
      <c r="M7" s="176"/>
      <c r="N7" s="12"/>
      <c r="P7" s="19" t="s">
        <v>6</v>
      </c>
      <c r="Q7" s="19"/>
      <c r="R7" s="19"/>
      <c r="S7" s="130"/>
      <c r="T7" s="130"/>
      <c r="U7" s="19"/>
      <c r="V7" s="19"/>
      <c r="W7" s="19"/>
      <c r="X7" s="19"/>
      <c r="Y7" s="19"/>
    </row>
    <row r="8" spans="1:25" s="13" customFormat="1" ht="5.25" customHeight="1" thickBot="1" x14ac:dyDescent="0.25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  <c r="S8" s="18"/>
      <c r="T8" s="18"/>
    </row>
    <row r="9" spans="1:25" s="5" customFormat="1" ht="13.5" thickBot="1" x14ac:dyDescent="0.25">
      <c r="F9" s="23"/>
      <c r="S9" s="6"/>
      <c r="T9" s="6"/>
    </row>
    <row r="10" spans="1:25" s="26" customFormat="1" ht="12.75" x14ac:dyDescent="0.2">
      <c r="A10" s="1"/>
      <c r="B10" s="24" t="s">
        <v>7</v>
      </c>
      <c r="C10" s="2"/>
      <c r="D10" s="3"/>
      <c r="E10" s="3"/>
      <c r="F10" s="25"/>
      <c r="G10" s="3"/>
      <c r="H10" s="3"/>
      <c r="I10" s="3"/>
      <c r="J10" s="3"/>
      <c r="K10" s="3"/>
      <c r="L10" s="3"/>
      <c r="M10" s="3"/>
      <c r="N10" s="4"/>
      <c r="P10" s="27" t="s">
        <v>6</v>
      </c>
      <c r="Q10" s="28"/>
      <c r="R10" s="28"/>
      <c r="S10" s="29"/>
      <c r="T10" s="29"/>
      <c r="U10" s="28"/>
      <c r="V10" s="28"/>
      <c r="W10" s="28"/>
      <c r="X10" s="28"/>
      <c r="Y10" s="28"/>
    </row>
    <row r="11" spans="1:25" s="5" customFormat="1" ht="12.75" x14ac:dyDescent="0.2">
      <c r="A11" s="7"/>
      <c r="B11" s="30" t="s">
        <v>8</v>
      </c>
      <c r="C11" s="8"/>
      <c r="D11" s="9"/>
      <c r="E11" s="9"/>
      <c r="F11" s="31"/>
      <c r="G11" s="9"/>
      <c r="H11" s="9"/>
      <c r="I11" s="32"/>
      <c r="J11" s="33"/>
      <c r="K11" s="32"/>
      <c r="L11" s="33"/>
      <c r="M11" s="33"/>
      <c r="N11" s="10"/>
      <c r="S11" s="6"/>
      <c r="T11" s="6"/>
    </row>
    <row r="12" spans="1:25" s="38" customFormat="1" ht="13.5" customHeight="1" x14ac:dyDescent="0.2">
      <c r="A12" s="34"/>
      <c r="B12" s="151"/>
      <c r="C12" s="151"/>
      <c r="D12" s="151"/>
      <c r="E12" s="164" t="s">
        <v>9</v>
      </c>
      <c r="F12" s="164"/>
      <c r="G12" s="164"/>
      <c r="H12" s="151"/>
      <c r="I12" s="165"/>
      <c r="J12" s="165"/>
      <c r="K12" s="35"/>
      <c r="L12" s="36"/>
      <c r="M12" s="36"/>
      <c r="N12" s="37"/>
      <c r="S12" s="39"/>
      <c r="T12" s="39"/>
    </row>
    <row r="13" spans="1:25" s="5" customFormat="1" ht="3.75" customHeight="1" x14ac:dyDescent="0.2">
      <c r="A13" s="40"/>
      <c r="B13" s="41"/>
      <c r="C13" s="41"/>
      <c r="D13" s="41"/>
      <c r="E13" s="41"/>
      <c r="F13" s="42"/>
      <c r="G13" s="41"/>
      <c r="H13" s="41"/>
      <c r="I13" s="41"/>
      <c r="J13" s="41"/>
      <c r="K13" s="41"/>
      <c r="L13" s="41"/>
      <c r="M13" s="41"/>
      <c r="N13" s="43"/>
      <c r="S13" s="6"/>
      <c r="T13" s="6"/>
    </row>
    <row r="14" spans="1:25" s="5" customFormat="1" ht="3.75" customHeight="1" x14ac:dyDescent="0.2">
      <c r="A14" s="44"/>
      <c r="B14" s="26"/>
      <c r="C14" s="26"/>
      <c r="D14" s="26"/>
      <c r="E14" s="26"/>
      <c r="F14" s="45"/>
      <c r="G14" s="26"/>
      <c r="H14" s="26"/>
      <c r="I14" s="26"/>
      <c r="J14" s="26"/>
      <c r="K14" s="26"/>
      <c r="L14" s="26"/>
      <c r="M14" s="26"/>
      <c r="N14" s="46"/>
      <c r="S14" s="6"/>
      <c r="T14" s="6"/>
    </row>
    <row r="15" spans="1:25" s="5" customFormat="1" ht="12.75" x14ac:dyDescent="0.2">
      <c r="A15" s="44"/>
      <c r="B15" s="47" t="s">
        <v>10</v>
      </c>
      <c r="C15" s="26"/>
      <c r="D15" s="26"/>
      <c r="E15" s="26"/>
      <c r="F15" s="45"/>
      <c r="G15" s="26"/>
      <c r="H15" s="26"/>
      <c r="I15" s="26"/>
      <c r="J15" s="26"/>
      <c r="K15" s="26"/>
      <c r="L15" s="26"/>
      <c r="M15" s="26"/>
      <c r="N15" s="46"/>
      <c r="S15" s="6"/>
      <c r="T15" s="6"/>
    </row>
    <row r="16" spans="1:25" s="5" customFormat="1" ht="15" customHeight="1" x14ac:dyDescent="0.2">
      <c r="A16" s="44"/>
      <c r="B16" s="151" t="s">
        <v>11</v>
      </c>
      <c r="C16" s="26"/>
      <c r="D16" s="26"/>
      <c r="E16" s="26"/>
      <c r="F16" s="45"/>
      <c r="G16" s="26"/>
      <c r="H16" s="151"/>
      <c r="I16" s="165"/>
      <c r="J16" s="165"/>
      <c r="K16" s="35"/>
      <c r="L16" s="36"/>
      <c r="M16" s="36"/>
      <c r="N16" s="46"/>
      <c r="S16" s="6"/>
      <c r="T16" s="6"/>
    </row>
    <row r="17" spans="1:20" s="38" customFormat="1" ht="6" customHeight="1" x14ac:dyDescent="0.2">
      <c r="A17" s="34"/>
      <c r="B17" s="151"/>
      <c r="C17" s="151"/>
      <c r="D17" s="151"/>
      <c r="E17" s="151"/>
      <c r="F17" s="48"/>
      <c r="G17" s="151"/>
      <c r="H17" s="151"/>
      <c r="I17" s="151"/>
      <c r="J17" s="151"/>
      <c r="K17" s="151"/>
      <c r="L17" s="151"/>
      <c r="M17" s="151"/>
      <c r="N17" s="37"/>
      <c r="S17" s="39"/>
      <c r="T17" s="39"/>
    </row>
    <row r="18" spans="1:20" s="5" customFormat="1" ht="15" customHeight="1" x14ac:dyDescent="0.2">
      <c r="A18" s="44"/>
      <c r="B18" s="151" t="s">
        <v>12</v>
      </c>
      <c r="C18" s="26"/>
      <c r="D18" s="26"/>
      <c r="E18" s="166"/>
      <c r="F18" s="166"/>
      <c r="G18" s="166"/>
      <c r="H18" s="166"/>
      <c r="I18" s="166"/>
      <c r="J18" s="166"/>
      <c r="K18" s="166"/>
      <c r="L18" s="166"/>
      <c r="M18" s="166"/>
      <c r="N18" s="46"/>
      <c r="S18" s="6"/>
      <c r="T18" s="6"/>
    </row>
    <row r="19" spans="1:20" s="5" customFormat="1" ht="3.75" customHeight="1" x14ac:dyDescent="0.2">
      <c r="A19" s="40"/>
      <c r="B19" s="41"/>
      <c r="C19" s="41"/>
      <c r="D19" s="41"/>
      <c r="E19" s="41"/>
      <c r="F19" s="42"/>
      <c r="G19" s="41"/>
      <c r="H19" s="41"/>
      <c r="I19" s="41"/>
      <c r="J19" s="41"/>
      <c r="K19" s="41"/>
      <c r="L19" s="41"/>
      <c r="M19" s="41"/>
      <c r="N19" s="43"/>
      <c r="S19" s="6"/>
      <c r="T19" s="6"/>
    </row>
    <row r="20" spans="1:20" s="5" customFormat="1" ht="12.75" x14ac:dyDescent="0.2">
      <c r="A20" s="44"/>
      <c r="B20" s="47" t="s">
        <v>13</v>
      </c>
      <c r="C20" s="26"/>
      <c r="D20" s="26"/>
      <c r="E20" s="26"/>
      <c r="F20" s="45"/>
      <c r="G20" s="26"/>
      <c r="H20" s="26"/>
      <c r="I20" s="26"/>
      <c r="J20" s="26"/>
      <c r="K20" s="26"/>
      <c r="L20" s="26"/>
      <c r="M20" s="26"/>
      <c r="N20" s="46"/>
      <c r="S20" s="6"/>
      <c r="T20" s="6"/>
    </row>
    <row r="21" spans="1:20" s="13" customFormat="1" ht="15" customHeight="1" x14ac:dyDescent="0.2">
      <c r="A21" s="49"/>
      <c r="B21" s="30" t="s">
        <v>14</v>
      </c>
      <c r="C21" s="50"/>
      <c r="D21" s="50"/>
      <c r="E21" s="50"/>
      <c r="F21" s="51"/>
      <c r="G21" s="50"/>
      <c r="H21" s="50"/>
      <c r="I21" s="50"/>
      <c r="J21" s="50"/>
      <c r="K21" s="50"/>
      <c r="L21" s="50"/>
      <c r="M21" s="50"/>
      <c r="N21" s="52"/>
      <c r="S21" s="18"/>
      <c r="T21" s="18"/>
    </row>
    <row r="22" spans="1:20" s="13" customFormat="1" ht="4.5" customHeight="1" x14ac:dyDescent="0.2">
      <c r="A22" s="53"/>
      <c r="B22" s="54"/>
      <c r="C22" s="16"/>
      <c r="D22" s="16"/>
      <c r="E22" s="16"/>
      <c r="F22" s="55"/>
      <c r="G22" s="16"/>
      <c r="H22" s="16"/>
      <c r="I22" s="16"/>
      <c r="J22" s="16"/>
      <c r="K22" s="16"/>
      <c r="L22" s="16"/>
      <c r="M22" s="16"/>
      <c r="N22" s="12"/>
      <c r="S22" s="18"/>
      <c r="T22" s="18"/>
    </row>
    <row r="23" spans="1:20" s="38" customFormat="1" ht="15" customHeight="1" x14ac:dyDescent="0.2">
      <c r="A23" s="34"/>
      <c r="B23" s="56"/>
      <c r="C23" s="151" t="s">
        <v>15</v>
      </c>
      <c r="D23" s="151"/>
      <c r="E23" s="57"/>
      <c r="F23" s="48"/>
      <c r="G23" s="151" t="s">
        <v>16</v>
      </c>
      <c r="H23" s="151"/>
      <c r="I23" s="151"/>
      <c r="J23" s="151"/>
      <c r="K23" s="58" t="s">
        <v>17</v>
      </c>
      <c r="L23" s="167"/>
      <c r="M23" s="168"/>
      <c r="N23" s="37"/>
      <c r="S23" s="39"/>
      <c r="T23" s="39"/>
    </row>
    <row r="24" spans="1:20" s="5" customFormat="1" ht="4.5" customHeight="1" x14ac:dyDescent="0.2">
      <c r="A24" s="44"/>
      <c r="B24" s="26"/>
      <c r="C24" s="26"/>
      <c r="D24" s="26"/>
      <c r="E24" s="26"/>
      <c r="F24" s="45"/>
      <c r="G24" s="26"/>
      <c r="H24" s="26"/>
      <c r="I24" s="26"/>
      <c r="J24" s="26"/>
      <c r="K24" s="26"/>
      <c r="L24" s="26"/>
      <c r="M24" s="26"/>
      <c r="N24" s="46"/>
      <c r="S24" s="6"/>
      <c r="T24" s="6"/>
    </row>
    <row r="25" spans="1:20" s="38" customFormat="1" ht="15" customHeight="1" x14ac:dyDescent="0.2">
      <c r="A25" s="34"/>
      <c r="B25" s="56"/>
      <c r="C25" s="151" t="s">
        <v>18</v>
      </c>
      <c r="D25" s="151"/>
      <c r="E25" s="57"/>
      <c r="F25" s="48"/>
      <c r="G25" s="151" t="s">
        <v>19</v>
      </c>
      <c r="H25" s="151"/>
      <c r="I25" s="151"/>
      <c r="J25" s="151"/>
      <c r="K25" s="151"/>
      <c r="L25" s="151"/>
      <c r="M25" s="151"/>
      <c r="N25" s="37"/>
      <c r="S25" s="39"/>
      <c r="T25" s="39"/>
    </row>
    <row r="26" spans="1:20" s="5" customFormat="1" ht="4.5" customHeight="1" x14ac:dyDescent="0.2">
      <c r="A26" s="44"/>
      <c r="B26" s="41"/>
      <c r="C26" s="41"/>
      <c r="D26" s="41"/>
      <c r="E26" s="41"/>
      <c r="F26" s="42"/>
      <c r="G26" s="41"/>
      <c r="H26" s="41"/>
      <c r="I26" s="41"/>
      <c r="J26" s="41"/>
      <c r="K26" s="41"/>
      <c r="L26" s="41"/>
      <c r="M26" s="41"/>
      <c r="N26" s="43"/>
      <c r="S26" s="6"/>
      <c r="T26" s="6"/>
    </row>
    <row r="27" spans="1:20" s="5" customFormat="1" ht="3.75" customHeight="1" x14ac:dyDescent="0.2">
      <c r="A27" s="44"/>
      <c r="B27" s="26"/>
      <c r="C27" s="26"/>
      <c r="D27" s="26"/>
      <c r="E27" s="26"/>
      <c r="F27" s="45"/>
      <c r="G27" s="26"/>
      <c r="H27" s="26"/>
      <c r="I27" s="26"/>
      <c r="J27" s="26"/>
      <c r="K27" s="26"/>
      <c r="L27" s="26"/>
      <c r="M27" s="26"/>
      <c r="N27" s="46"/>
      <c r="S27" s="6"/>
      <c r="T27" s="6"/>
    </row>
    <row r="28" spans="1:20" s="5" customFormat="1" ht="12.75" x14ac:dyDescent="0.2">
      <c r="A28" s="44"/>
      <c r="B28" s="54" t="s">
        <v>72</v>
      </c>
      <c r="C28" s="26"/>
      <c r="D28" s="26"/>
      <c r="E28" s="26"/>
      <c r="F28" s="45"/>
      <c r="G28" s="26"/>
      <c r="H28" s="26"/>
      <c r="I28" s="26"/>
      <c r="J28" s="26"/>
      <c r="K28" s="26"/>
      <c r="L28" s="26"/>
      <c r="M28" s="26"/>
      <c r="N28" s="46"/>
      <c r="S28" s="6"/>
      <c r="T28" s="6"/>
    </row>
    <row r="29" spans="1:20" s="38" customFormat="1" ht="15" customHeight="1" x14ac:dyDescent="0.2">
      <c r="A29" s="34"/>
      <c r="B29" s="26"/>
      <c r="E29" s="129">
        <v>39</v>
      </c>
      <c r="F29" s="151" t="s">
        <v>75</v>
      </c>
      <c r="G29" s="101"/>
      <c r="H29" s="101"/>
      <c r="I29" s="75"/>
      <c r="J29" s="141"/>
      <c r="L29" s="151"/>
      <c r="M29" s="151"/>
      <c r="N29" s="37"/>
      <c r="S29" s="39"/>
      <c r="T29" s="39"/>
    </row>
    <row r="30" spans="1:20" s="5" customFormat="1" ht="4.5" customHeight="1" x14ac:dyDescent="0.2">
      <c r="A30" s="40"/>
      <c r="B30" s="41"/>
      <c r="C30" s="41"/>
      <c r="D30" s="41"/>
      <c r="E30" s="41"/>
      <c r="F30" s="42"/>
      <c r="G30" s="41"/>
      <c r="H30" s="41"/>
      <c r="I30" s="41"/>
      <c r="J30" s="41"/>
      <c r="K30" s="41"/>
      <c r="L30" s="41"/>
      <c r="M30" s="41"/>
      <c r="N30" s="43"/>
      <c r="S30" s="6"/>
      <c r="T30" s="6"/>
    </row>
    <row r="31" spans="1:20" s="26" customFormat="1" ht="12.75" x14ac:dyDescent="0.2">
      <c r="A31" s="44"/>
      <c r="B31" s="47" t="s">
        <v>20</v>
      </c>
      <c r="F31" s="45"/>
      <c r="N31" s="46"/>
      <c r="S31" s="60"/>
      <c r="T31" s="60"/>
    </row>
    <row r="32" spans="1:20" s="13" customFormat="1" ht="15" customHeight="1" x14ac:dyDescent="0.2">
      <c r="A32" s="49"/>
      <c r="B32" s="30" t="s">
        <v>21</v>
      </c>
      <c r="C32" s="50"/>
      <c r="D32" s="50"/>
      <c r="E32" s="50"/>
      <c r="F32" s="51"/>
      <c r="G32" s="50"/>
      <c r="H32" s="50"/>
      <c r="I32" s="50"/>
      <c r="J32" s="50"/>
      <c r="K32" s="50"/>
      <c r="L32" s="50"/>
      <c r="M32" s="50"/>
      <c r="N32" s="52"/>
      <c r="S32" s="18"/>
      <c r="T32" s="18"/>
    </row>
    <row r="33" spans="1:21" s="13" customFormat="1" ht="3.75" customHeight="1" x14ac:dyDescent="0.2">
      <c r="A33" s="53"/>
      <c r="B33" s="16"/>
      <c r="C33" s="16"/>
      <c r="D33" s="16"/>
      <c r="E33" s="16"/>
      <c r="F33" s="55"/>
      <c r="G33" s="16"/>
      <c r="H33" s="16"/>
      <c r="I33" s="16"/>
      <c r="J33" s="16"/>
      <c r="K33" s="16"/>
      <c r="L33" s="16"/>
      <c r="M33" s="16"/>
      <c r="N33" s="12"/>
      <c r="S33" s="18"/>
      <c r="T33" s="18"/>
    </row>
    <row r="34" spans="1:21" s="5" customFormat="1" ht="12.75" x14ac:dyDescent="0.2">
      <c r="A34" s="44"/>
      <c r="B34" s="26"/>
      <c r="C34" s="26"/>
      <c r="D34" s="149" t="s">
        <v>22</v>
      </c>
      <c r="E34" s="61"/>
      <c r="F34" s="62"/>
      <c r="G34" s="61"/>
      <c r="H34" s="26"/>
      <c r="I34" s="61"/>
      <c r="J34" s="26"/>
      <c r="K34" s="61"/>
      <c r="L34" s="26"/>
      <c r="M34" s="169" t="s">
        <v>23</v>
      </c>
      <c r="N34" s="46"/>
      <c r="S34" s="6"/>
      <c r="T34" s="6"/>
    </row>
    <row r="35" spans="1:21" s="38" customFormat="1" ht="11.25" x14ac:dyDescent="0.2">
      <c r="A35" s="34"/>
      <c r="B35" s="151" t="s">
        <v>9</v>
      </c>
      <c r="C35" s="151"/>
      <c r="D35" s="151"/>
      <c r="E35" s="59"/>
      <c r="F35" s="48"/>
      <c r="G35" s="63"/>
      <c r="H35" s="151"/>
      <c r="I35" s="63"/>
      <c r="J35" s="151"/>
      <c r="K35" s="63"/>
      <c r="L35" s="151"/>
      <c r="M35" s="170"/>
      <c r="N35" s="37"/>
      <c r="S35" s="39"/>
      <c r="T35" s="39"/>
    </row>
    <row r="36" spans="1:21" s="38" customFormat="1" ht="11.25" x14ac:dyDescent="0.2">
      <c r="A36" s="34"/>
      <c r="B36" s="151" t="s">
        <v>24</v>
      </c>
      <c r="C36" s="151"/>
      <c r="D36" s="151"/>
      <c r="E36" s="59"/>
      <c r="F36" s="48"/>
      <c r="G36" s="63"/>
      <c r="H36" s="151"/>
      <c r="I36" s="63"/>
      <c r="J36" s="151"/>
      <c r="K36" s="63"/>
      <c r="L36" s="151"/>
      <c r="M36" s="171"/>
      <c r="N36" s="37"/>
      <c r="S36" s="39"/>
      <c r="T36" s="39"/>
    </row>
    <row r="37" spans="1:21" ht="3.75" customHeight="1" x14ac:dyDescent="0.25">
      <c r="A37" s="64"/>
      <c r="B37" s="65"/>
      <c r="C37" s="65"/>
      <c r="D37" s="65"/>
      <c r="E37" s="66"/>
      <c r="F37" s="67"/>
      <c r="G37" s="65"/>
      <c r="H37" s="65"/>
      <c r="I37" s="65"/>
      <c r="J37" s="68"/>
      <c r="K37" s="68"/>
      <c r="L37" s="68"/>
      <c r="M37" s="68"/>
      <c r="N37" s="69"/>
    </row>
    <row r="38" spans="1:21" ht="3.75" customHeight="1" x14ac:dyDescent="0.25">
      <c r="A38" s="34"/>
      <c r="B38" s="151"/>
      <c r="C38" s="151"/>
      <c r="D38" s="151"/>
      <c r="E38" s="151"/>
      <c r="F38" s="48"/>
      <c r="G38" s="151"/>
      <c r="H38" s="151"/>
      <c r="I38" s="151"/>
      <c r="J38" s="68"/>
      <c r="K38" s="68"/>
      <c r="L38" s="68"/>
      <c r="M38" s="68"/>
      <c r="N38" s="69"/>
    </row>
    <row r="39" spans="1:21" x14ac:dyDescent="0.25">
      <c r="A39" s="53"/>
      <c r="B39" s="54" t="s">
        <v>74</v>
      </c>
      <c r="C39" s="16"/>
      <c r="D39" s="16"/>
      <c r="E39" s="70"/>
      <c r="F39" s="55"/>
      <c r="G39" s="16"/>
      <c r="H39" s="16"/>
      <c r="I39" s="16"/>
      <c r="J39" s="68"/>
      <c r="K39" s="68"/>
      <c r="L39" s="68"/>
      <c r="M39" s="68"/>
      <c r="N39" s="69"/>
      <c r="R39" s="13"/>
      <c r="S39" s="126">
        <f>E44</f>
        <v>1</v>
      </c>
      <c r="T39" s="126">
        <f>(E41*E74+G41*G74+I41*I74+K41*K74)/12/E29</f>
        <v>1</v>
      </c>
      <c r="U39" s="13"/>
    </row>
    <row r="40" spans="1:21" ht="3.75" customHeight="1" x14ac:dyDescent="0.25">
      <c r="A40" s="34"/>
      <c r="B40" s="151"/>
      <c r="C40" s="151"/>
      <c r="D40" s="151"/>
      <c r="E40" s="151"/>
      <c r="F40" s="48"/>
      <c r="G40" s="151"/>
      <c r="H40" s="151"/>
      <c r="I40" s="151"/>
      <c r="J40" s="68"/>
      <c r="K40" s="68"/>
      <c r="L40" s="68"/>
      <c r="M40" s="68"/>
      <c r="N40" s="69"/>
      <c r="R40" s="38"/>
      <c r="S40" s="126"/>
      <c r="T40" s="126"/>
      <c r="U40" s="38"/>
    </row>
    <row r="41" spans="1:21" ht="15" customHeight="1" x14ac:dyDescent="0.25">
      <c r="A41" s="34"/>
      <c r="B41" s="151" t="s">
        <v>79</v>
      </c>
      <c r="C41" s="151"/>
      <c r="D41" s="151"/>
      <c r="E41" s="131">
        <v>39</v>
      </c>
      <c r="F41" s="132"/>
      <c r="G41" s="131"/>
      <c r="H41" s="133"/>
      <c r="I41" s="131"/>
      <c r="J41" s="133"/>
      <c r="K41" s="131"/>
      <c r="L41" s="153" t="s">
        <v>75</v>
      </c>
      <c r="M41" s="68"/>
      <c r="N41" s="69"/>
      <c r="R41" s="38"/>
      <c r="S41" s="126"/>
      <c r="T41" s="126"/>
      <c r="U41" s="38"/>
    </row>
    <row r="42" spans="1:21" ht="15" customHeight="1" x14ac:dyDescent="0.25">
      <c r="A42" s="34"/>
      <c r="B42" s="151" t="s">
        <v>80</v>
      </c>
      <c r="C42" s="151"/>
      <c r="D42" s="151"/>
      <c r="E42" s="131">
        <v>39</v>
      </c>
      <c r="F42" s="132"/>
      <c r="G42" s="131"/>
      <c r="H42" s="133"/>
      <c r="I42" s="131"/>
      <c r="J42" s="133"/>
      <c r="K42" s="131"/>
      <c r="L42" s="153" t="s">
        <v>73</v>
      </c>
      <c r="M42" s="68"/>
      <c r="N42" s="69"/>
      <c r="R42" s="38"/>
      <c r="S42" s="126"/>
      <c r="T42" s="126"/>
      <c r="U42" s="38"/>
    </row>
    <row r="43" spans="1:21" ht="15" customHeight="1" x14ac:dyDescent="0.25">
      <c r="A43" s="161" t="s">
        <v>77</v>
      </c>
      <c r="B43" s="162"/>
      <c r="C43" s="151" t="s">
        <v>74</v>
      </c>
      <c r="D43" s="151"/>
      <c r="E43" s="128">
        <f>E42/E29</f>
        <v>1</v>
      </c>
      <c r="F43" s="48"/>
      <c r="G43" s="128">
        <f>G42/E29</f>
        <v>0</v>
      </c>
      <c r="H43" s="151"/>
      <c r="I43" s="128">
        <f>I42/E29</f>
        <v>0</v>
      </c>
      <c r="J43" s="68"/>
      <c r="K43" s="128">
        <f>K42/E29</f>
        <v>0</v>
      </c>
      <c r="L43" s="127"/>
      <c r="M43" s="68"/>
      <c r="N43" s="69"/>
      <c r="R43" s="38"/>
      <c r="S43" s="126"/>
      <c r="T43" s="126"/>
      <c r="U43" s="38"/>
    </row>
    <row r="44" spans="1:21" ht="15" customHeight="1" x14ac:dyDescent="0.25">
      <c r="A44" s="161" t="s">
        <v>77</v>
      </c>
      <c r="B44" s="162"/>
      <c r="C44" s="151" t="s">
        <v>74</v>
      </c>
      <c r="D44" s="151"/>
      <c r="E44" s="163">
        <f>(E42*E74+G42*G74+I42*I74+K42*K74)/12/E29</f>
        <v>1</v>
      </c>
      <c r="F44" s="163"/>
      <c r="G44" s="163"/>
      <c r="H44" s="163"/>
      <c r="I44" s="163"/>
      <c r="J44" s="163"/>
      <c r="K44" s="163"/>
      <c r="L44" s="127" t="s">
        <v>76</v>
      </c>
      <c r="M44" s="68"/>
      <c r="N44" s="69"/>
      <c r="R44" s="38"/>
      <c r="S44" s="126"/>
      <c r="T44" s="126"/>
      <c r="U44" s="38"/>
    </row>
    <row r="45" spans="1:21" ht="3.75" customHeight="1" x14ac:dyDescent="0.25">
      <c r="A45" s="34"/>
      <c r="B45" s="151"/>
      <c r="C45" s="151"/>
      <c r="D45" s="151"/>
      <c r="E45" s="151"/>
      <c r="F45" s="48"/>
      <c r="G45" s="151"/>
      <c r="H45" s="151"/>
      <c r="I45" s="151"/>
      <c r="J45" s="68"/>
      <c r="K45" s="68"/>
      <c r="L45" s="68"/>
      <c r="M45" s="68"/>
      <c r="N45" s="69"/>
      <c r="R45" s="38"/>
      <c r="S45" s="126"/>
      <c r="T45" s="126"/>
      <c r="U45" s="38"/>
    </row>
    <row r="46" spans="1:21" ht="15" customHeight="1" x14ac:dyDescent="0.25">
      <c r="A46" s="53"/>
      <c r="B46" s="54" t="s">
        <v>81</v>
      </c>
      <c r="C46" s="16"/>
      <c r="D46" s="16"/>
      <c r="E46" s="151"/>
      <c r="F46" s="48"/>
      <c r="G46" s="151"/>
      <c r="H46" s="151"/>
      <c r="I46" s="151"/>
      <c r="J46" s="68"/>
      <c r="K46" s="68"/>
      <c r="L46" s="68"/>
      <c r="M46" s="68"/>
      <c r="N46" s="69"/>
      <c r="R46" s="38"/>
      <c r="S46" s="126"/>
      <c r="T46" s="126"/>
      <c r="U46" s="38"/>
    </row>
    <row r="47" spans="1:21" ht="3.75" customHeight="1" x14ac:dyDescent="0.25">
      <c r="A47" s="34"/>
      <c r="B47" s="151"/>
      <c r="C47" s="151"/>
      <c r="D47" s="151"/>
      <c r="E47" s="151"/>
      <c r="F47" s="48"/>
      <c r="G47" s="151"/>
      <c r="H47" s="151"/>
      <c r="I47" s="151"/>
      <c r="J47" s="68"/>
      <c r="K47" s="68"/>
      <c r="L47" s="68"/>
      <c r="M47" s="68"/>
      <c r="N47" s="69"/>
      <c r="R47" s="38"/>
      <c r="S47" s="126"/>
      <c r="T47" s="126"/>
      <c r="U47" s="38"/>
    </row>
    <row r="48" spans="1:21" x14ac:dyDescent="0.25">
      <c r="A48" s="34"/>
      <c r="B48" s="151" t="s">
        <v>25</v>
      </c>
      <c r="C48" s="151"/>
      <c r="D48" s="151"/>
      <c r="E48" s="71"/>
      <c r="F48" s="72" t="s">
        <v>26</v>
      </c>
      <c r="G48" s="71"/>
      <c r="H48" s="73" t="s">
        <v>26</v>
      </c>
      <c r="I48" s="71"/>
      <c r="J48" s="72" t="s">
        <v>26</v>
      </c>
      <c r="K48" s="71"/>
      <c r="L48" s="90" t="s">
        <v>26</v>
      </c>
      <c r="M48" s="68"/>
      <c r="N48" s="69"/>
      <c r="R48" s="38"/>
      <c r="S48" s="126"/>
      <c r="T48" s="126"/>
      <c r="U48" s="38"/>
    </row>
    <row r="49" spans="1:21" x14ac:dyDescent="0.25">
      <c r="A49" s="34"/>
      <c r="B49" s="155" t="s">
        <v>27</v>
      </c>
      <c r="C49" s="155"/>
      <c r="D49" s="156"/>
      <c r="E49" s="71"/>
      <c r="F49" s="139" t="s">
        <v>26</v>
      </c>
      <c r="G49" s="71"/>
      <c r="H49" s="72" t="s">
        <v>26</v>
      </c>
      <c r="I49" s="71"/>
      <c r="J49" s="72" t="s">
        <v>26</v>
      </c>
      <c r="K49" s="71"/>
      <c r="L49" s="90" t="s">
        <v>26</v>
      </c>
      <c r="M49" s="91"/>
      <c r="N49" s="69"/>
      <c r="R49" s="38"/>
      <c r="S49" s="154" t="s">
        <v>28</v>
      </c>
      <c r="T49" s="154"/>
      <c r="U49" s="38" t="s">
        <v>29</v>
      </c>
    </row>
    <row r="50" spans="1:21" x14ac:dyDescent="0.25">
      <c r="A50" s="34"/>
      <c r="B50" s="155" t="s">
        <v>30</v>
      </c>
      <c r="C50" s="155"/>
      <c r="D50" s="156"/>
      <c r="E50" s="71"/>
      <c r="F50" s="139" t="s">
        <v>26</v>
      </c>
      <c r="G50" s="71"/>
      <c r="H50" s="72" t="s">
        <v>26</v>
      </c>
      <c r="I50" s="71"/>
      <c r="J50" s="72" t="s">
        <v>26</v>
      </c>
      <c r="K50" s="71"/>
      <c r="L50" s="90" t="s">
        <v>26</v>
      </c>
      <c r="M50" s="91"/>
      <c r="N50" s="69"/>
      <c r="R50" s="38"/>
      <c r="S50" s="150"/>
      <c r="T50" s="150"/>
      <c r="U50" s="38"/>
    </row>
    <row r="51" spans="1:21" x14ac:dyDescent="0.25">
      <c r="A51" s="34"/>
      <c r="B51" s="155" t="s">
        <v>30</v>
      </c>
      <c r="C51" s="155"/>
      <c r="D51" s="156"/>
      <c r="E51" s="140"/>
      <c r="F51" s="72" t="s">
        <v>26</v>
      </c>
      <c r="G51" s="140"/>
      <c r="H51" s="72" t="s">
        <v>26</v>
      </c>
      <c r="I51" s="71"/>
      <c r="J51" s="72" t="s">
        <v>26</v>
      </c>
      <c r="K51" s="71"/>
      <c r="L51" s="90" t="s">
        <v>26</v>
      </c>
      <c r="M51" s="91"/>
      <c r="N51" s="69"/>
      <c r="R51" s="38" t="s">
        <v>31</v>
      </c>
      <c r="S51" s="39">
        <f>(E48*E74+G48*G74+I48*I74+K48*K74)</f>
        <v>0</v>
      </c>
      <c r="T51" s="39">
        <f>S51/S39*T39</f>
        <v>0</v>
      </c>
      <c r="U51" s="38"/>
    </row>
    <row r="52" spans="1:21" x14ac:dyDescent="0.25">
      <c r="A52" s="74"/>
      <c r="B52" s="58"/>
      <c r="C52" s="75"/>
      <c r="D52" s="58" t="s">
        <v>32</v>
      </c>
      <c r="E52" s="76">
        <f>SUM(E48:E51)</f>
        <v>0</v>
      </c>
      <c r="F52" s="77" t="s">
        <v>26</v>
      </c>
      <c r="G52" s="76">
        <f>SUM(G48:G51)</f>
        <v>0</v>
      </c>
      <c r="H52" s="78" t="s">
        <v>26</v>
      </c>
      <c r="I52" s="76">
        <f>SUM(I48:I51)</f>
        <v>0</v>
      </c>
      <c r="J52" s="77" t="s">
        <v>26</v>
      </c>
      <c r="K52" s="76">
        <f>SUM(K48:K51)</f>
        <v>0</v>
      </c>
      <c r="L52" s="79" t="s">
        <v>26</v>
      </c>
      <c r="M52" s="68"/>
      <c r="N52" s="69"/>
      <c r="R52" s="38" t="s">
        <v>33</v>
      </c>
      <c r="S52" s="39">
        <f>E78</f>
        <v>0</v>
      </c>
      <c r="T52" s="39">
        <f>S52/S39*T39</f>
        <v>0</v>
      </c>
      <c r="U52" s="38"/>
    </row>
    <row r="53" spans="1:21" x14ac:dyDescent="0.25">
      <c r="A53" s="74"/>
      <c r="B53" s="58"/>
      <c r="C53" s="75"/>
      <c r="D53" s="58" t="s">
        <v>34</v>
      </c>
      <c r="E53" s="80"/>
      <c r="F53" s="77" t="s">
        <v>26</v>
      </c>
      <c r="G53" s="81"/>
      <c r="H53" s="77" t="s">
        <v>26</v>
      </c>
      <c r="I53" s="81"/>
      <c r="J53" s="77" t="s">
        <v>26</v>
      </c>
      <c r="K53" s="81"/>
      <c r="L53" s="79" t="s">
        <v>26</v>
      </c>
      <c r="M53" s="68"/>
      <c r="N53" s="69"/>
      <c r="R53" s="38"/>
      <c r="S53" s="39"/>
      <c r="T53" s="39"/>
      <c r="U53" s="38"/>
    </row>
    <row r="54" spans="1:21" ht="11.25" customHeight="1" x14ac:dyDescent="0.25">
      <c r="A54" s="34"/>
      <c r="B54" s="151"/>
      <c r="C54" s="151"/>
      <c r="D54" s="151"/>
      <c r="E54" s="82"/>
      <c r="F54" s="83"/>
      <c r="G54" s="84"/>
      <c r="H54" s="85"/>
      <c r="I54" s="84"/>
      <c r="J54" s="83"/>
      <c r="K54" s="84"/>
      <c r="L54" s="85"/>
      <c r="M54" s="68"/>
      <c r="N54" s="69"/>
      <c r="R54" s="38" t="s">
        <v>35</v>
      </c>
      <c r="S54" s="39">
        <f>S51+S52</f>
        <v>0</v>
      </c>
      <c r="T54" s="39">
        <f>T51+T52</f>
        <v>0</v>
      </c>
      <c r="U54" s="38"/>
    </row>
    <row r="55" spans="1:21" x14ac:dyDescent="0.25">
      <c r="A55" s="53"/>
      <c r="B55" s="54" t="s">
        <v>36</v>
      </c>
      <c r="C55" s="16"/>
      <c r="D55" s="16"/>
      <c r="E55" s="86"/>
      <c r="F55" s="87"/>
      <c r="G55" s="86"/>
      <c r="H55" s="88"/>
      <c r="I55" s="86"/>
      <c r="J55" s="87"/>
      <c r="K55" s="86"/>
      <c r="L55" s="88"/>
      <c r="M55" s="68"/>
      <c r="N55" s="69"/>
      <c r="R55" s="13" t="s">
        <v>37</v>
      </c>
      <c r="S55" s="18">
        <v>66150</v>
      </c>
      <c r="T55" s="18">
        <v>66150</v>
      </c>
      <c r="U55" s="39">
        <v>96600</v>
      </c>
    </row>
    <row r="56" spans="1:21" ht="3.75" customHeight="1" x14ac:dyDescent="0.25">
      <c r="A56" s="34"/>
      <c r="B56" s="151"/>
      <c r="C56" s="151"/>
      <c r="D56" s="151"/>
      <c r="E56" s="84"/>
      <c r="F56" s="83"/>
      <c r="G56" s="84"/>
      <c r="H56" s="85"/>
      <c r="I56" s="84"/>
      <c r="J56" s="83"/>
      <c r="K56" s="84"/>
      <c r="L56" s="85"/>
      <c r="M56" s="68"/>
      <c r="N56" s="69"/>
      <c r="R56" s="38"/>
      <c r="S56" s="39"/>
      <c r="T56" s="39"/>
      <c r="U56" s="38"/>
    </row>
    <row r="57" spans="1:21" s="38" customFormat="1" ht="15" customHeight="1" x14ac:dyDescent="0.2">
      <c r="A57" s="34"/>
      <c r="B57" s="151" t="s">
        <v>38</v>
      </c>
      <c r="C57" s="151"/>
      <c r="D57" s="151"/>
      <c r="E57" s="89">
        <f>IF(E42=0,0,IF(E48/E42*E41&gt;S60,(S60/E41*E42+E49+E51)*M57,E53*M57))</f>
        <v>0</v>
      </c>
      <c r="F57" s="135" t="s">
        <v>26</v>
      </c>
      <c r="G57" s="89">
        <f>IF(G42=0,0,IF(G48/G42*G41&gt;S60,(S60/G41*G42+G49+G51)*M57,G53*M57))</f>
        <v>0</v>
      </c>
      <c r="H57" s="136" t="s">
        <v>26</v>
      </c>
      <c r="I57" s="89">
        <f>IF(I42=0,0,IF(I48/I42*I41&gt;S60,(S60/I41*I42+I49+I51)*M57,I53*M57))</f>
        <v>0</v>
      </c>
      <c r="J57" s="137" t="s">
        <v>26</v>
      </c>
      <c r="K57" s="89">
        <f>IF(K42=0,0,IF(K48/K42*K41&gt;S60,(S60/K41*K42+K49+K51)*M57,K53*M57))</f>
        <v>0</v>
      </c>
      <c r="L57" s="90" t="s">
        <v>26</v>
      </c>
      <c r="M57" s="91">
        <v>1.2999999999999999E-2</v>
      </c>
      <c r="N57" s="37"/>
      <c r="R57" s="38" t="s">
        <v>39</v>
      </c>
      <c r="S57" s="39">
        <f>S54-S55</f>
        <v>-66150</v>
      </c>
      <c r="T57" s="39">
        <f>T54-T55</f>
        <v>-66150</v>
      </c>
    </row>
    <row r="58" spans="1:21" s="38" customFormat="1" ht="15" customHeight="1" x14ac:dyDescent="0.2">
      <c r="A58" s="34"/>
      <c r="B58" s="151" t="s">
        <v>40</v>
      </c>
      <c r="C58" s="151"/>
      <c r="D58" s="151"/>
      <c r="E58" s="89">
        <f>IF(E42=0,0,IF(E48/E42*E41&gt;U60,(U60/E41*E42+E49+E51)*M58,E53*M58))</f>
        <v>0</v>
      </c>
      <c r="F58" s="135" t="s">
        <v>26</v>
      </c>
      <c r="G58" s="89">
        <f>IF(G42=0,0,IF(G48/G42*G41&gt;U60,(U60/G41*G42+G49+G51)*M58,G53*M58))</f>
        <v>0</v>
      </c>
      <c r="H58" s="136" t="s">
        <v>26</v>
      </c>
      <c r="I58" s="89">
        <f>IF(I42=0,0,IF(I48/I42*I41&gt;U60,(U60/I41*I42+I49+I51)*M58,I53*M58))</f>
        <v>0</v>
      </c>
      <c r="J58" s="137" t="s">
        <v>26</v>
      </c>
      <c r="K58" s="89">
        <f>IF(K42=0,0,IF(K48/K42*K41&gt;T60,(T60/K41*K42+K49+K51)*M58,K53*M58))</f>
        <v>0</v>
      </c>
      <c r="L58" s="90" t="s">
        <v>26</v>
      </c>
      <c r="M58" s="91">
        <v>9.2999999999999999E-2</v>
      </c>
      <c r="N58" s="37"/>
      <c r="R58" s="38" t="s">
        <v>41</v>
      </c>
      <c r="S58" s="39">
        <f>S52-S57</f>
        <v>66150</v>
      </c>
      <c r="T58" s="39">
        <f>T52-T57</f>
        <v>66150</v>
      </c>
    </row>
    <row r="59" spans="1:21" s="38" customFormat="1" ht="15" customHeight="1" x14ac:dyDescent="0.2">
      <c r="A59" s="34"/>
      <c r="B59" s="151" t="s">
        <v>42</v>
      </c>
      <c r="C59" s="151"/>
      <c r="D59" s="151"/>
      <c r="E59" s="89">
        <f>IF(E42=0,0,IF(E48/E42*E41&gt;U60,(U60/E41*E42+E49+E51)*M59,E53*M59))</f>
        <v>0</v>
      </c>
      <c r="F59" s="135" t="s">
        <v>26</v>
      </c>
      <c r="G59" s="89">
        <f>IF(G42=0,0,IF(G48/G42*G41&gt;U60,(U60/G41*G42+G49+G51)*M59,G53*M59))</f>
        <v>0</v>
      </c>
      <c r="H59" s="136" t="s">
        <v>26</v>
      </c>
      <c r="I59" s="89">
        <f>IF(I42=0,0,IF(I48/I42*I41&gt;U60,(U60/I41*I42+I49+I51)*M59,I53*M59))</f>
        <v>0</v>
      </c>
      <c r="J59" s="137" t="s">
        <v>26</v>
      </c>
      <c r="K59" s="89">
        <f>IF(K42=0,0,IF(K48/K42*K41&gt;T60,(T60/K41*K42+K49+K51)*M59,K53*M59))</f>
        <v>0</v>
      </c>
      <c r="L59" s="90" t="s">
        <v>26</v>
      </c>
      <c r="M59" s="91">
        <v>1.2999999999999999E-2</v>
      </c>
      <c r="N59" s="37"/>
      <c r="R59" s="38" t="s">
        <v>43</v>
      </c>
      <c r="S59" s="92">
        <f>M79-M57-M60-M61</f>
        <v>0.106</v>
      </c>
      <c r="T59" s="92">
        <f>M79-M57-M60-M61</f>
        <v>0.106</v>
      </c>
    </row>
    <row r="60" spans="1:21" s="38" customFormat="1" ht="15" customHeight="1" x14ac:dyDescent="0.2">
      <c r="A60" s="34"/>
      <c r="B60" s="151" t="s">
        <v>44</v>
      </c>
      <c r="C60" s="151"/>
      <c r="D60" s="151"/>
      <c r="E60" s="89">
        <f>IF(E42=0,0,IF(E48/E42*E41&gt;S60,(S60/E41*E42+E49+E51)*M60,E53*M60))</f>
        <v>0</v>
      </c>
      <c r="F60" s="135" t="s">
        <v>26</v>
      </c>
      <c r="G60" s="89">
        <f>IF(G42=0,0,IF(G48/G42*G41&gt;S60,(S60/G41*G42+G49+G51)*M60,G53*M60))</f>
        <v>0</v>
      </c>
      <c r="H60" s="136" t="s">
        <v>26</v>
      </c>
      <c r="I60" s="89">
        <f>IF(I42=0,0,IF(I48/I42*I41&gt;S60,(S60/I41*I42+I49+I51)*M60,I53*M60))</f>
        <v>0</v>
      </c>
      <c r="J60" s="137" t="s">
        <v>26</v>
      </c>
      <c r="K60" s="89">
        <f>IF(K42=0,0,IF(K48/K42*K41&gt;S60,(S60/K41*K42+K49+K51)*M60,K53*M60))</f>
        <v>0</v>
      </c>
      <c r="L60" s="90" t="s">
        <v>26</v>
      </c>
      <c r="M60" s="91">
        <v>7.2999999999999995E-2</v>
      </c>
      <c r="N60" s="37"/>
      <c r="R60" s="38" t="s">
        <v>45</v>
      </c>
      <c r="S60" s="39">
        <v>5512.5</v>
      </c>
      <c r="T60" s="39">
        <v>5512.5</v>
      </c>
      <c r="U60" s="39">
        <v>8050</v>
      </c>
    </row>
    <row r="61" spans="1:21" s="38" customFormat="1" ht="15" customHeight="1" x14ac:dyDescent="0.2">
      <c r="A61" s="34"/>
      <c r="B61" s="152" t="s">
        <v>46</v>
      </c>
      <c r="C61" s="151"/>
      <c r="D61" s="151"/>
      <c r="E61" s="89">
        <f>IF(E42=0,0,IF(E48/E42*E41&gt;S60,(S60/E41*E42+E49+E51)*M61,E53*M61))</f>
        <v>0</v>
      </c>
      <c r="F61" s="135" t="s">
        <v>26</v>
      </c>
      <c r="G61" s="89">
        <f>IF(G42=0,0,IF(G48/G42*G41&gt;S60,(S60/G41*G42+G49+G51)*M61,G53*M61))</f>
        <v>0</v>
      </c>
      <c r="H61" s="136" t="s">
        <v>26</v>
      </c>
      <c r="I61" s="89">
        <f>IF(I42=0,0,IF(I48/I42*I41&gt;S60,(S60/I41*I42+I49+I51)*M61,I53*M61))</f>
        <v>0</v>
      </c>
      <c r="J61" s="137" t="s">
        <v>26</v>
      </c>
      <c r="K61" s="89">
        <f>IF(K42=0,0,IF(K48/K42*K41&gt;S60,(S60/K41*K42+K49+K51)*M61,K53*M61))</f>
        <v>0</v>
      </c>
      <c r="L61" s="90" t="s">
        <v>26</v>
      </c>
      <c r="M61" s="91"/>
      <c r="N61" s="37"/>
    </row>
    <row r="62" spans="1:21" s="38" customFormat="1" ht="15" customHeight="1" x14ac:dyDescent="0.2">
      <c r="A62" s="34"/>
      <c r="B62" s="75"/>
      <c r="C62" s="75"/>
      <c r="D62" s="58" t="s">
        <v>32</v>
      </c>
      <c r="E62" s="93">
        <f>SUM(E57:E61)</f>
        <v>0</v>
      </c>
      <c r="F62" s="72" t="s">
        <v>26</v>
      </c>
      <c r="G62" s="93">
        <f>SUM(G57:G61)</f>
        <v>0</v>
      </c>
      <c r="H62" s="73" t="s">
        <v>26</v>
      </c>
      <c r="I62" s="93">
        <f>SUM(I57:I61)</f>
        <v>0</v>
      </c>
      <c r="J62" s="90" t="s">
        <v>26</v>
      </c>
      <c r="K62" s="93">
        <f>SUM(K57:K61)</f>
        <v>0</v>
      </c>
      <c r="L62" s="90" t="s">
        <v>26</v>
      </c>
      <c r="M62" s="152"/>
      <c r="N62" s="37"/>
      <c r="S62" s="39"/>
      <c r="T62" s="39"/>
    </row>
    <row r="63" spans="1:21" s="38" customFormat="1" ht="15" customHeight="1" x14ac:dyDescent="0.2">
      <c r="A63" s="34"/>
      <c r="B63" s="54" t="s">
        <v>47</v>
      </c>
      <c r="C63" s="75"/>
      <c r="D63" s="58"/>
      <c r="E63" s="94"/>
      <c r="F63" s="95"/>
      <c r="G63" s="94"/>
      <c r="H63" s="96"/>
      <c r="I63" s="94"/>
      <c r="J63" s="97"/>
      <c r="K63" s="94"/>
      <c r="L63" s="97"/>
      <c r="M63" s="152"/>
      <c r="N63" s="37"/>
      <c r="S63" s="39"/>
      <c r="T63" s="39"/>
    </row>
    <row r="64" spans="1:21" s="38" customFormat="1" ht="15" customHeight="1" x14ac:dyDescent="0.2">
      <c r="A64" s="34"/>
      <c r="B64" s="151" t="s">
        <v>48</v>
      </c>
      <c r="C64" s="151"/>
      <c r="D64" s="151"/>
      <c r="E64" s="89">
        <f>(E52-E51)*M64</f>
        <v>0</v>
      </c>
      <c r="F64" s="135" t="s">
        <v>26</v>
      </c>
      <c r="G64" s="89">
        <f>(G52-G51)*M64</f>
        <v>0</v>
      </c>
      <c r="H64" s="136" t="s">
        <v>26</v>
      </c>
      <c r="I64" s="89">
        <f>(I52-I51)*M64</f>
        <v>0</v>
      </c>
      <c r="J64" s="137" t="s">
        <v>26</v>
      </c>
      <c r="K64" s="89">
        <f>(K52-K51)*M64</f>
        <v>0</v>
      </c>
      <c r="L64" s="90" t="s">
        <v>26</v>
      </c>
      <c r="M64" s="91"/>
      <c r="N64" s="37"/>
      <c r="S64" s="39"/>
      <c r="T64" s="39"/>
    </row>
    <row r="65" spans="1:21" s="38" customFormat="1" ht="15" customHeight="1" x14ac:dyDescent="0.2">
      <c r="A65" s="34"/>
      <c r="B65" s="155"/>
      <c r="C65" s="155"/>
      <c r="D65" s="156"/>
      <c r="E65" s="89">
        <f>$E$53*M65</f>
        <v>0</v>
      </c>
      <c r="F65" s="135" t="s">
        <v>26</v>
      </c>
      <c r="G65" s="89">
        <f>$G$53*M65</f>
        <v>0</v>
      </c>
      <c r="H65" s="136" t="s">
        <v>26</v>
      </c>
      <c r="I65" s="89">
        <f>$I$53*M65</f>
        <v>0</v>
      </c>
      <c r="J65" s="137" t="s">
        <v>26</v>
      </c>
      <c r="K65" s="89">
        <f>$K$53*M65</f>
        <v>0</v>
      </c>
      <c r="L65" s="90" t="s">
        <v>26</v>
      </c>
      <c r="M65" s="91"/>
      <c r="N65" s="37"/>
      <c r="S65" s="39"/>
      <c r="T65" s="39"/>
    </row>
    <row r="66" spans="1:21" s="38" customFormat="1" ht="15" customHeight="1" x14ac:dyDescent="0.2">
      <c r="A66" s="34"/>
      <c r="B66" s="75"/>
      <c r="C66" s="75"/>
      <c r="D66" s="58" t="s">
        <v>32</v>
      </c>
      <c r="E66" s="93">
        <f>SUM(E64:E65)</f>
        <v>0</v>
      </c>
      <c r="F66" s="72" t="s">
        <v>26</v>
      </c>
      <c r="G66" s="93">
        <f>SUM(G64:G65)</f>
        <v>0</v>
      </c>
      <c r="H66" s="73" t="s">
        <v>26</v>
      </c>
      <c r="I66" s="93">
        <f>SUM(I64:I65)</f>
        <v>0</v>
      </c>
      <c r="J66" s="90" t="s">
        <v>26</v>
      </c>
      <c r="K66" s="93">
        <f>SUM(K64:K65)</f>
        <v>0</v>
      </c>
      <c r="L66" s="90" t="s">
        <v>26</v>
      </c>
      <c r="M66" s="152"/>
      <c r="N66" s="37"/>
      <c r="S66" s="39"/>
      <c r="T66" s="39"/>
    </row>
    <row r="67" spans="1:21" s="38" customFormat="1" ht="15" customHeight="1" x14ac:dyDescent="0.2">
      <c r="A67" s="34"/>
      <c r="B67" s="54" t="s">
        <v>49</v>
      </c>
      <c r="C67" s="75"/>
      <c r="D67" s="58"/>
      <c r="E67" s="94"/>
      <c r="F67" s="95"/>
      <c r="G67" s="94"/>
      <c r="H67" s="96"/>
      <c r="I67" s="94"/>
      <c r="J67" s="97"/>
      <c r="K67" s="94"/>
      <c r="L67" s="97"/>
      <c r="M67" s="152"/>
      <c r="N67" s="37"/>
      <c r="S67" s="39"/>
      <c r="T67" s="39"/>
    </row>
    <row r="68" spans="1:21" s="38" customFormat="1" ht="15" customHeight="1" x14ac:dyDescent="0.2">
      <c r="A68" s="34"/>
      <c r="B68" s="98" t="s">
        <v>50</v>
      </c>
      <c r="C68" s="151"/>
      <c r="D68" s="151"/>
      <c r="E68" s="89">
        <f>$E$53*M68</f>
        <v>0</v>
      </c>
      <c r="F68" s="135" t="s">
        <v>26</v>
      </c>
      <c r="G68" s="89">
        <f>$G$53*M68</f>
        <v>0</v>
      </c>
      <c r="H68" s="136" t="s">
        <v>26</v>
      </c>
      <c r="I68" s="89">
        <f>$I$53*M68</f>
        <v>0</v>
      </c>
      <c r="J68" s="137" t="s">
        <v>26</v>
      </c>
      <c r="K68" s="89">
        <f>$K$53*M68</f>
        <v>0</v>
      </c>
      <c r="L68" s="90" t="s">
        <v>26</v>
      </c>
      <c r="M68" s="91"/>
      <c r="N68" s="37"/>
      <c r="S68" s="39"/>
      <c r="T68" s="39"/>
    </row>
    <row r="69" spans="1:21" s="38" customFormat="1" ht="15" customHeight="1" x14ac:dyDescent="0.2">
      <c r="A69" s="34"/>
      <c r="B69" s="151" t="s">
        <v>51</v>
      </c>
      <c r="C69" s="151"/>
      <c r="D69" s="151"/>
      <c r="E69" s="89">
        <f>$E$53*M69</f>
        <v>0</v>
      </c>
      <c r="F69" s="135" t="s">
        <v>26</v>
      </c>
      <c r="G69" s="89">
        <f>$G$53*M69</f>
        <v>0</v>
      </c>
      <c r="H69" s="136" t="s">
        <v>26</v>
      </c>
      <c r="I69" s="89">
        <f>$I$53*M69</f>
        <v>0</v>
      </c>
      <c r="J69" s="137" t="s">
        <v>26</v>
      </c>
      <c r="K69" s="89">
        <f>$K$53*M69</f>
        <v>0</v>
      </c>
      <c r="L69" s="90" t="s">
        <v>26</v>
      </c>
      <c r="M69" s="91"/>
      <c r="N69" s="37"/>
      <c r="S69" s="39"/>
      <c r="T69" s="39"/>
    </row>
    <row r="70" spans="1:21" s="38" customFormat="1" ht="15" customHeight="1" x14ac:dyDescent="0.2">
      <c r="A70" s="34"/>
      <c r="B70" s="151" t="s">
        <v>52</v>
      </c>
      <c r="C70" s="151"/>
      <c r="D70" s="151"/>
      <c r="E70" s="89">
        <f>$E$53*M70</f>
        <v>0</v>
      </c>
      <c r="F70" s="135" t="s">
        <v>26</v>
      </c>
      <c r="G70" s="89">
        <f>$G$53*M70</f>
        <v>0</v>
      </c>
      <c r="H70" s="136" t="s">
        <v>26</v>
      </c>
      <c r="I70" s="89">
        <f>$I$53*M70</f>
        <v>0</v>
      </c>
      <c r="J70" s="137" t="s">
        <v>26</v>
      </c>
      <c r="K70" s="89">
        <f>$K$53*M70</f>
        <v>0</v>
      </c>
      <c r="L70" s="90" t="s">
        <v>26</v>
      </c>
      <c r="M70" s="91">
        <v>1.5E-3</v>
      </c>
      <c r="N70" s="37"/>
      <c r="S70" s="39"/>
      <c r="T70" s="39"/>
    </row>
    <row r="71" spans="1:21" s="38" customFormat="1" ht="15" customHeight="1" x14ac:dyDescent="0.2">
      <c r="A71" s="34"/>
      <c r="B71" s="75"/>
      <c r="C71" s="75"/>
      <c r="D71" s="58" t="s">
        <v>32</v>
      </c>
      <c r="E71" s="93">
        <f>SUM(E68:E70)</f>
        <v>0</v>
      </c>
      <c r="F71" s="72" t="s">
        <v>26</v>
      </c>
      <c r="G71" s="93">
        <f>SUM(G68:G70)</f>
        <v>0</v>
      </c>
      <c r="H71" s="72" t="s">
        <v>26</v>
      </c>
      <c r="I71" s="93">
        <f>SUM(I68:I70)</f>
        <v>0</v>
      </c>
      <c r="J71" s="72" t="s">
        <v>26</v>
      </c>
      <c r="K71" s="93">
        <f>SUM(K68:K70)</f>
        <v>0</v>
      </c>
      <c r="L71" s="90" t="s">
        <v>26</v>
      </c>
      <c r="M71" s="152"/>
      <c r="N71" s="37"/>
      <c r="S71" s="39"/>
      <c r="T71" s="39"/>
    </row>
    <row r="72" spans="1:21" s="101" customFormat="1" ht="15" customHeight="1" x14ac:dyDescent="0.2">
      <c r="A72" s="74"/>
      <c r="B72" s="75" t="s">
        <v>53</v>
      </c>
      <c r="C72" s="75"/>
      <c r="D72" s="75"/>
      <c r="E72" s="76">
        <f>E52+E62+E66+E71</f>
        <v>0</v>
      </c>
      <c r="F72" s="77" t="s">
        <v>26</v>
      </c>
      <c r="G72" s="76">
        <f>G52+G62+G66+G71</f>
        <v>0</v>
      </c>
      <c r="H72" s="78" t="s">
        <v>26</v>
      </c>
      <c r="I72" s="76">
        <f>I52+I62+I66+I71</f>
        <v>0</v>
      </c>
      <c r="J72" s="77" t="s">
        <v>26</v>
      </c>
      <c r="K72" s="76">
        <f>K52+K62+K66+K71</f>
        <v>0</v>
      </c>
      <c r="L72" s="99" t="s">
        <v>26</v>
      </c>
      <c r="M72" s="75"/>
      <c r="N72" s="100"/>
      <c r="R72" s="38"/>
      <c r="S72" s="39"/>
      <c r="T72" s="39"/>
      <c r="U72" s="38"/>
    </row>
    <row r="73" spans="1:21" s="38" customFormat="1" ht="15" customHeight="1" x14ac:dyDescent="0.2">
      <c r="A73" s="34"/>
      <c r="B73" s="54" t="s">
        <v>54</v>
      </c>
      <c r="C73" s="151"/>
      <c r="D73" s="151"/>
      <c r="E73" s="94"/>
      <c r="F73" s="83"/>
      <c r="G73" s="102"/>
      <c r="H73" s="85"/>
      <c r="I73" s="102"/>
      <c r="J73" s="103"/>
      <c r="K73" s="102"/>
      <c r="L73" s="103"/>
      <c r="M73" s="151"/>
      <c r="N73" s="37"/>
      <c r="R73" s="101"/>
      <c r="S73" s="104"/>
      <c r="T73" s="104"/>
      <c r="U73" s="101"/>
    </row>
    <row r="74" spans="1:21" s="38" customFormat="1" ht="15" customHeight="1" x14ac:dyDescent="0.2">
      <c r="A74" s="34"/>
      <c r="B74" s="151" t="s">
        <v>55</v>
      </c>
      <c r="C74" s="151"/>
      <c r="D74" s="151"/>
      <c r="E74" s="105">
        <v>12</v>
      </c>
      <c r="F74" s="83"/>
      <c r="G74" s="105"/>
      <c r="H74" s="85"/>
      <c r="I74" s="105"/>
      <c r="J74" s="106"/>
      <c r="K74" s="105"/>
      <c r="L74" s="106"/>
      <c r="M74" s="151"/>
      <c r="N74" s="37"/>
      <c r="S74" s="39"/>
      <c r="T74" s="39"/>
    </row>
    <row r="75" spans="1:21" s="38" customFormat="1" ht="15" customHeight="1" x14ac:dyDescent="0.2">
      <c r="A75" s="34"/>
      <c r="B75" s="151" t="s">
        <v>56</v>
      </c>
      <c r="C75" s="151"/>
      <c r="D75" s="151"/>
      <c r="E75" s="76">
        <f>E72*E74</f>
        <v>0</v>
      </c>
      <c r="F75" s="79" t="s">
        <v>26</v>
      </c>
      <c r="G75" s="76">
        <f>G72*G74</f>
        <v>0</v>
      </c>
      <c r="H75" s="79" t="s">
        <v>26</v>
      </c>
      <c r="I75" s="76">
        <f>I72*I74</f>
        <v>0</v>
      </c>
      <c r="J75" s="79" t="s">
        <v>26</v>
      </c>
      <c r="K75" s="76">
        <f>K72*K74</f>
        <v>0</v>
      </c>
      <c r="L75" s="79" t="s">
        <v>26</v>
      </c>
      <c r="M75" s="151"/>
      <c r="N75" s="37"/>
      <c r="S75" s="39"/>
      <c r="T75" s="39"/>
    </row>
    <row r="76" spans="1:21" s="38" customFormat="1" ht="5.25" customHeight="1" x14ac:dyDescent="0.2">
      <c r="A76" s="34"/>
      <c r="B76" s="151"/>
      <c r="C76" s="151"/>
      <c r="D76" s="151"/>
      <c r="E76" s="107"/>
      <c r="F76" s="48"/>
      <c r="G76" s="151"/>
      <c r="H76" s="151"/>
      <c r="I76" s="151"/>
      <c r="J76" s="151"/>
      <c r="K76" s="151"/>
      <c r="L76" s="151"/>
      <c r="M76" s="151"/>
      <c r="N76" s="37"/>
      <c r="S76" s="39"/>
      <c r="T76" s="39"/>
    </row>
    <row r="77" spans="1:21" s="101" customFormat="1" ht="12.75" customHeight="1" x14ac:dyDescent="0.2">
      <c r="A77" s="74"/>
      <c r="B77" s="75" t="s">
        <v>57</v>
      </c>
      <c r="C77" s="75"/>
      <c r="D77" s="75"/>
      <c r="E77" s="76">
        <f>E75+G75+I75+K75</f>
        <v>0</v>
      </c>
      <c r="F77" s="90" t="s">
        <v>26</v>
      </c>
      <c r="G77" s="75"/>
      <c r="H77" s="75"/>
      <c r="I77" s="75"/>
      <c r="J77" s="75"/>
      <c r="K77" s="75"/>
      <c r="L77" s="75"/>
      <c r="M77" s="79" t="s">
        <v>58</v>
      </c>
      <c r="N77" s="100"/>
      <c r="R77" s="38"/>
      <c r="S77" s="39"/>
      <c r="T77" s="39"/>
      <c r="U77" s="38"/>
    </row>
    <row r="78" spans="1:21" s="101" customFormat="1" ht="12.75" customHeight="1" x14ac:dyDescent="0.2">
      <c r="A78" s="74"/>
      <c r="B78" s="157" t="s">
        <v>59</v>
      </c>
      <c r="C78" s="157"/>
      <c r="D78" s="158"/>
      <c r="E78" s="138"/>
      <c r="F78" s="90" t="s">
        <v>26</v>
      </c>
      <c r="G78" s="75"/>
      <c r="H78" s="75"/>
      <c r="I78" s="75"/>
      <c r="J78" s="75"/>
      <c r="K78" s="75"/>
      <c r="L78" s="75"/>
      <c r="M78" s="91"/>
      <c r="N78" s="100"/>
      <c r="S78" s="104"/>
      <c r="T78" s="104"/>
    </row>
    <row r="79" spans="1:21" s="101" customFormat="1" ht="12.75" customHeight="1" x14ac:dyDescent="0.2">
      <c r="A79" s="74"/>
      <c r="B79" s="157" t="s">
        <v>60</v>
      </c>
      <c r="C79" s="157"/>
      <c r="D79" s="158"/>
      <c r="E79" s="93">
        <f>IF(T51&gt;T55,S52*S59,IF(T51+T52&gt;T55,T58*M79+T57*S59,S52*M79))</f>
        <v>0</v>
      </c>
      <c r="F79" s="90" t="s">
        <v>26</v>
      </c>
      <c r="G79" s="75"/>
      <c r="H79" s="75"/>
      <c r="I79" s="75"/>
      <c r="J79" s="75"/>
      <c r="K79" s="75"/>
      <c r="L79" s="75"/>
      <c r="M79" s="108">
        <f>SUM(M57:M61)</f>
        <v>0.192</v>
      </c>
      <c r="N79" s="100"/>
      <c r="S79" s="104"/>
      <c r="T79" s="104"/>
    </row>
    <row r="80" spans="1:21" s="38" customFormat="1" ht="12.75" customHeight="1" x14ac:dyDescent="0.2">
      <c r="A80" s="34"/>
      <c r="B80" s="157" t="s">
        <v>61</v>
      </c>
      <c r="C80" s="157"/>
      <c r="D80" s="158"/>
      <c r="E80" s="93">
        <f>$E$78*M80</f>
        <v>0</v>
      </c>
      <c r="F80" s="90" t="s">
        <v>26</v>
      </c>
      <c r="G80" s="109"/>
      <c r="H80" s="151"/>
      <c r="I80" s="151"/>
      <c r="J80" s="151"/>
      <c r="K80" s="151"/>
      <c r="L80" s="151"/>
      <c r="M80" s="108">
        <f>SUM(M64:M65)</f>
        <v>0</v>
      </c>
      <c r="N80" s="37"/>
      <c r="R80" s="101"/>
      <c r="S80" s="104"/>
      <c r="T80" s="104"/>
      <c r="U80" s="101"/>
    </row>
    <row r="81" spans="1:21" s="38" customFormat="1" ht="12.75" customHeight="1" x14ac:dyDescent="0.2">
      <c r="A81" s="34"/>
      <c r="B81" s="157" t="s">
        <v>62</v>
      </c>
      <c r="C81" s="157"/>
      <c r="D81" s="158"/>
      <c r="E81" s="93">
        <f>$E$78*M81</f>
        <v>0</v>
      </c>
      <c r="F81" s="90" t="s">
        <v>26</v>
      </c>
      <c r="G81" s="151"/>
      <c r="H81" s="151"/>
      <c r="I81" s="151"/>
      <c r="J81" s="151"/>
      <c r="K81" s="151"/>
      <c r="L81" s="151"/>
      <c r="M81" s="108">
        <f>M68+M70</f>
        <v>1.5E-3</v>
      </c>
      <c r="N81" s="37"/>
      <c r="S81" s="39"/>
      <c r="T81" s="39"/>
    </row>
    <row r="82" spans="1:21" s="38" customFormat="1" ht="12.75" hidden="1" customHeight="1" x14ac:dyDescent="0.2">
      <c r="A82" s="34"/>
      <c r="B82" s="157"/>
      <c r="C82" s="157"/>
      <c r="D82" s="158"/>
      <c r="E82" s="110">
        <f>$E$78*M82</f>
        <v>0</v>
      </c>
      <c r="F82" s="90" t="s">
        <v>26</v>
      </c>
      <c r="G82" s="151"/>
      <c r="H82" s="151"/>
      <c r="I82" s="151"/>
      <c r="J82" s="151"/>
      <c r="K82" s="151"/>
      <c r="L82" s="151"/>
      <c r="M82" s="111"/>
      <c r="N82" s="37"/>
      <c r="S82" s="39"/>
      <c r="T82" s="39"/>
    </row>
    <row r="83" spans="1:21" s="38" customFormat="1" ht="12.75" hidden="1" customHeight="1" x14ac:dyDescent="0.2">
      <c r="A83" s="34"/>
      <c r="B83" s="157"/>
      <c r="C83" s="157"/>
      <c r="D83" s="158"/>
      <c r="E83" s="110">
        <f>$E$78*M83</f>
        <v>0</v>
      </c>
      <c r="F83" s="90" t="s">
        <v>26</v>
      </c>
      <c r="G83" s="151"/>
      <c r="H83" s="151"/>
      <c r="I83" s="151"/>
      <c r="J83" s="151"/>
      <c r="K83" s="151"/>
      <c r="L83" s="151"/>
      <c r="M83" s="111"/>
      <c r="N83" s="37"/>
      <c r="S83" s="39"/>
      <c r="T83" s="39"/>
    </row>
    <row r="84" spans="1:21" s="38" customFormat="1" ht="12.75" customHeight="1" x14ac:dyDescent="0.2">
      <c r="A84" s="34"/>
      <c r="B84" s="157" t="s">
        <v>63</v>
      </c>
      <c r="C84" s="157"/>
      <c r="D84" s="158"/>
      <c r="E84" s="93">
        <f>(E53*E74+G53*G74+I53*I74+K53*K74+E78)*H84*J84/1000</f>
        <v>0</v>
      </c>
      <c r="F84" s="90" t="s">
        <v>26</v>
      </c>
      <c r="G84" s="151" t="s">
        <v>64</v>
      </c>
      <c r="H84" s="112"/>
      <c r="I84" s="151" t="s">
        <v>65</v>
      </c>
      <c r="J84" s="112"/>
      <c r="K84" s="151"/>
      <c r="L84" s="151"/>
      <c r="M84" s="113"/>
      <c r="N84" s="37"/>
      <c r="S84" s="39"/>
      <c r="T84" s="39"/>
    </row>
    <row r="85" spans="1:21" s="38" customFormat="1" ht="12.75" customHeight="1" x14ac:dyDescent="0.2">
      <c r="A85" s="34"/>
      <c r="B85" s="159" t="s">
        <v>66</v>
      </c>
      <c r="C85" s="159"/>
      <c r="D85" s="160"/>
      <c r="E85" s="93">
        <f>(E53*E74+G53*G74+I53*I74+K53*K74+E78)*J85/1000</f>
        <v>0</v>
      </c>
      <c r="F85" s="90" t="s">
        <v>26</v>
      </c>
      <c r="G85" s="151"/>
      <c r="H85" s="151"/>
      <c r="I85" s="151" t="s">
        <v>65</v>
      </c>
      <c r="J85" s="112"/>
      <c r="K85" s="151"/>
      <c r="L85" s="151"/>
      <c r="M85" s="113"/>
      <c r="N85" s="37"/>
      <c r="S85" s="39"/>
      <c r="T85" s="39"/>
    </row>
    <row r="86" spans="1:21" s="38" customFormat="1" ht="12.75" customHeight="1" x14ac:dyDescent="0.2">
      <c r="A86" s="34"/>
      <c r="B86" s="155"/>
      <c r="C86" s="155"/>
      <c r="D86" s="156"/>
      <c r="E86" s="71"/>
      <c r="F86" s="90" t="s">
        <v>26</v>
      </c>
      <c r="G86" s="151"/>
      <c r="H86" s="151"/>
      <c r="I86" s="151"/>
      <c r="J86" s="134"/>
      <c r="K86" s="151"/>
      <c r="L86" s="151"/>
      <c r="M86" s="113"/>
      <c r="N86" s="37"/>
      <c r="S86" s="39"/>
      <c r="T86" s="39"/>
    </row>
    <row r="87" spans="1:21" s="38" customFormat="1" ht="12.75" customHeight="1" x14ac:dyDescent="0.2">
      <c r="A87" s="34"/>
      <c r="B87" s="155"/>
      <c r="C87" s="155"/>
      <c r="D87" s="156"/>
      <c r="E87" s="71"/>
      <c r="F87" s="90" t="s">
        <v>26</v>
      </c>
      <c r="G87" s="151"/>
      <c r="H87" s="151"/>
      <c r="I87" s="151"/>
      <c r="J87" s="114"/>
      <c r="K87" s="151"/>
      <c r="L87" s="151"/>
      <c r="M87" s="113"/>
      <c r="N87" s="37"/>
      <c r="S87" s="39"/>
      <c r="T87" s="39"/>
    </row>
    <row r="88" spans="1:21" s="151" customFormat="1" ht="5.25" customHeight="1" thickBot="1" x14ac:dyDescent="0.25">
      <c r="A88" s="34"/>
      <c r="E88" s="107"/>
      <c r="F88" s="48"/>
      <c r="N88" s="37"/>
      <c r="R88" s="38"/>
      <c r="S88" s="39"/>
      <c r="T88" s="39"/>
      <c r="U88" s="38"/>
    </row>
    <row r="89" spans="1:21" s="38" customFormat="1" ht="12.75" customHeight="1" thickBot="1" x14ac:dyDescent="0.25">
      <c r="A89" s="34"/>
      <c r="B89" s="47" t="s">
        <v>67</v>
      </c>
      <c r="C89" s="151"/>
      <c r="D89" s="151"/>
      <c r="E89" s="115">
        <f>SUM(E77:E87)</f>
        <v>0</v>
      </c>
      <c r="F89" s="116" t="s">
        <v>26</v>
      </c>
      <c r="G89" s="117" t="s">
        <v>68</v>
      </c>
      <c r="H89" s="117" t="s">
        <v>69</v>
      </c>
      <c r="I89" s="118">
        <f>E52*E74+G52*G74+I52*I74+K52*K74+E78+E86+E87</f>
        <v>0</v>
      </c>
      <c r="J89" s="119" t="s">
        <v>70</v>
      </c>
      <c r="K89" s="118">
        <f>(E62+E66+E71)*E74+(G62+G66+G71)*G74+(I62+I66+I71)*I74+(K62+K66+K71)*K74+E79+E80+E81</f>
        <v>0</v>
      </c>
      <c r="L89" s="120" t="s">
        <v>71</v>
      </c>
      <c r="M89" s="118">
        <f>E84+E85</f>
        <v>0</v>
      </c>
      <c r="N89" s="37"/>
      <c r="R89" s="151"/>
      <c r="S89" s="107"/>
      <c r="T89" s="107"/>
      <c r="U89" s="151"/>
    </row>
    <row r="90" spans="1:21" s="38" customFormat="1" ht="4.5" customHeight="1" thickBot="1" x14ac:dyDescent="0.25">
      <c r="A90" s="121"/>
      <c r="B90" s="122"/>
      <c r="C90" s="122"/>
      <c r="D90" s="122"/>
      <c r="E90" s="122"/>
      <c r="F90" s="123"/>
      <c r="G90" s="122"/>
      <c r="H90" s="122"/>
      <c r="I90" s="122"/>
      <c r="J90" s="122"/>
      <c r="K90" s="122"/>
      <c r="L90" s="122"/>
      <c r="M90" s="122"/>
      <c r="N90" s="124"/>
      <c r="S90" s="39"/>
      <c r="T90" s="39"/>
    </row>
    <row r="91" spans="1:21" x14ac:dyDescent="0.25">
      <c r="A91" s="38"/>
      <c r="B91" s="38"/>
      <c r="C91" s="38"/>
      <c r="D91" s="38"/>
      <c r="E91" s="38"/>
      <c r="F91" s="125"/>
      <c r="G91" s="38"/>
      <c r="H91" s="38"/>
      <c r="I91" s="38"/>
    </row>
    <row r="92" spans="1:21" x14ac:dyDescent="0.25">
      <c r="A92" s="38"/>
      <c r="B92" s="38"/>
      <c r="C92" s="38"/>
      <c r="D92" s="38"/>
      <c r="E92" s="38"/>
      <c r="F92" s="125"/>
      <c r="G92" s="38"/>
      <c r="H92" s="38"/>
      <c r="I92" s="38"/>
    </row>
    <row r="93" spans="1:21" x14ac:dyDescent="0.25">
      <c r="A93" s="38"/>
      <c r="B93" s="38"/>
      <c r="C93" s="38"/>
      <c r="D93" s="38"/>
      <c r="E93" s="38"/>
      <c r="F93" s="125"/>
      <c r="G93" s="38"/>
      <c r="H93" s="38"/>
      <c r="I93" s="38"/>
    </row>
    <row r="94" spans="1:21" x14ac:dyDescent="0.25">
      <c r="A94" s="38"/>
      <c r="B94" s="38"/>
      <c r="C94" s="38"/>
      <c r="D94" s="38"/>
      <c r="E94" s="38"/>
      <c r="F94" s="125"/>
      <c r="G94" s="38"/>
      <c r="H94" s="38"/>
      <c r="I94" s="38"/>
    </row>
    <row r="95" spans="1:21" x14ac:dyDescent="0.25">
      <c r="A95" s="38"/>
      <c r="B95" s="38"/>
      <c r="C95" s="38"/>
      <c r="D95" s="38"/>
      <c r="E95" s="38"/>
      <c r="F95" s="125"/>
      <c r="G95" s="38"/>
      <c r="H95" s="38"/>
      <c r="I95" s="38"/>
    </row>
    <row r="96" spans="1:21" x14ac:dyDescent="0.25">
      <c r="A96" s="38"/>
      <c r="B96" s="38"/>
      <c r="C96" s="38"/>
      <c r="D96" s="38"/>
      <c r="E96" s="38"/>
      <c r="F96" s="125"/>
      <c r="G96" s="38"/>
      <c r="H96" s="38"/>
      <c r="I96" s="38"/>
    </row>
  </sheetData>
  <mergeCells count="29">
    <mergeCell ref="A43:B43"/>
    <mergeCell ref="E12:G12"/>
    <mergeCell ref="I12:J12"/>
    <mergeCell ref="I16:J16"/>
    <mergeCell ref="E18:M18"/>
    <mergeCell ref="L23:M23"/>
    <mergeCell ref="M34:M36"/>
    <mergeCell ref="A3:B3"/>
    <mergeCell ref="C3:F3"/>
    <mergeCell ref="H3:M3"/>
    <mergeCell ref="D5:M5"/>
    <mergeCell ref="D7:M7"/>
    <mergeCell ref="A44:B44"/>
    <mergeCell ref="E44:K44"/>
    <mergeCell ref="S49:T49"/>
    <mergeCell ref="B85:D85"/>
    <mergeCell ref="B86:D86"/>
    <mergeCell ref="B51:D51"/>
    <mergeCell ref="B65:D65"/>
    <mergeCell ref="B87:D87"/>
    <mergeCell ref="B49:D49"/>
    <mergeCell ref="B84:D84"/>
    <mergeCell ref="B78:D78"/>
    <mergeCell ref="B79:D79"/>
    <mergeCell ref="B80:D80"/>
    <mergeCell ref="B81:D81"/>
    <mergeCell ref="B82:D82"/>
    <mergeCell ref="B83:D83"/>
    <mergeCell ref="B50:D50"/>
  </mergeCells>
  <pageMargins left="0.70866141732283472" right="0.31496062992125984" top="0.59055118110236227" bottom="0.39370078740157483" header="0.31496062992125984" footer="0.31496062992125984"/>
  <pageSetup paperSize="9" scale="7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B62EF-CF5B-4BAC-AD4F-C6AC8B76F234}">
  <sheetPr>
    <pageSetUpPr fitToPage="1"/>
  </sheetPr>
  <dimension ref="A1:Y96"/>
  <sheetViews>
    <sheetView zoomScaleNormal="100" workbookViewId="0">
      <selection activeCell="C3" sqref="C3:F3"/>
    </sheetView>
  </sheetViews>
  <sheetFormatPr baseColWidth="10" defaultRowHeight="15" x14ac:dyDescent="0.25"/>
  <cols>
    <col min="1" max="1" width="2.28515625" style="5" customWidth="1"/>
    <col min="2" max="2" width="3.7109375" style="5" customWidth="1"/>
    <col min="3" max="3" width="9.140625" style="5" customWidth="1"/>
    <col min="4" max="4" width="18.7109375" style="5" customWidth="1"/>
    <col min="5" max="5" width="10.7109375" style="5" customWidth="1"/>
    <col min="6" max="6" width="4.28515625" style="23" customWidth="1"/>
    <col min="7" max="7" width="10.7109375" style="5" customWidth="1"/>
    <col min="8" max="8" width="5.140625" style="5" customWidth="1"/>
    <col min="9" max="9" width="10.140625" style="5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11.42578125" hidden="1" customWidth="1"/>
  </cols>
  <sheetData>
    <row r="1" spans="1:25" s="5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S1" s="6"/>
      <c r="T1" s="6"/>
    </row>
    <row r="2" spans="1:25" s="5" customFormat="1" ht="12.75" x14ac:dyDescent="0.2">
      <c r="A2" s="7"/>
      <c r="B2" s="8" t="s">
        <v>1</v>
      </c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10"/>
      <c r="S2" s="6"/>
      <c r="T2" s="6"/>
    </row>
    <row r="3" spans="1:25" s="13" customFormat="1" ht="18" customHeight="1" x14ac:dyDescent="0.2">
      <c r="A3" s="172" t="s">
        <v>2</v>
      </c>
      <c r="B3" s="173"/>
      <c r="C3" s="174"/>
      <c r="D3" s="175"/>
      <c r="E3" s="175"/>
      <c r="F3" s="176"/>
      <c r="G3" s="11" t="s">
        <v>3</v>
      </c>
      <c r="H3" s="174"/>
      <c r="I3" s="175"/>
      <c r="J3" s="175"/>
      <c r="K3" s="175"/>
      <c r="L3" s="175"/>
      <c r="M3" s="176"/>
      <c r="N3" s="12"/>
      <c r="P3" s="14" t="s">
        <v>78</v>
      </c>
      <c r="Q3" s="14"/>
      <c r="R3" s="14"/>
      <c r="S3" s="15"/>
      <c r="T3" s="15"/>
      <c r="U3" s="14"/>
      <c r="V3" s="14"/>
      <c r="W3" s="14"/>
      <c r="X3" s="14"/>
      <c r="Y3" s="14"/>
    </row>
    <row r="4" spans="1:25" s="13" customFormat="1" ht="5.25" customHeight="1" x14ac:dyDescent="0.2">
      <c r="A4" s="147"/>
      <c r="B4" s="148"/>
      <c r="C4" s="16"/>
      <c r="D4" s="16"/>
      <c r="E4" s="11"/>
      <c r="F4" s="148"/>
      <c r="G4" s="148"/>
      <c r="H4" s="11"/>
      <c r="I4" s="11"/>
      <c r="J4" s="17"/>
      <c r="K4" s="11"/>
      <c r="L4" s="17"/>
      <c r="M4" s="17"/>
      <c r="N4" s="12"/>
      <c r="S4" s="18"/>
      <c r="T4" s="18"/>
    </row>
    <row r="5" spans="1:25" s="13" customFormat="1" ht="18" customHeight="1" x14ac:dyDescent="0.2">
      <c r="A5" s="147" t="s">
        <v>4</v>
      </c>
      <c r="B5" s="148"/>
      <c r="C5" s="16"/>
      <c r="D5" s="174"/>
      <c r="E5" s="175"/>
      <c r="F5" s="175"/>
      <c r="G5" s="175"/>
      <c r="H5" s="175"/>
      <c r="I5" s="175"/>
      <c r="J5" s="175"/>
      <c r="K5" s="175"/>
      <c r="L5" s="175"/>
      <c r="M5" s="176"/>
      <c r="N5" s="12"/>
      <c r="S5" s="18"/>
      <c r="T5" s="18"/>
    </row>
    <row r="6" spans="1:25" s="13" customFormat="1" ht="5.25" customHeight="1" x14ac:dyDescent="0.2">
      <c r="A6" s="147"/>
      <c r="B6" s="148"/>
      <c r="C6" s="16"/>
      <c r="D6" s="16"/>
      <c r="E6" s="11"/>
      <c r="F6" s="148"/>
      <c r="G6" s="148"/>
      <c r="H6" s="11"/>
      <c r="I6" s="11"/>
      <c r="J6" s="17"/>
      <c r="K6" s="11"/>
      <c r="L6" s="17"/>
      <c r="M6" s="17"/>
      <c r="N6" s="12"/>
      <c r="S6" s="18"/>
      <c r="T6" s="18"/>
    </row>
    <row r="7" spans="1:25" s="13" customFormat="1" ht="18" customHeight="1" x14ac:dyDescent="0.2">
      <c r="A7" s="147" t="s">
        <v>5</v>
      </c>
      <c r="B7" s="148"/>
      <c r="C7" s="16"/>
      <c r="D7" s="174"/>
      <c r="E7" s="175"/>
      <c r="F7" s="175"/>
      <c r="G7" s="175"/>
      <c r="H7" s="175"/>
      <c r="I7" s="175"/>
      <c r="J7" s="175"/>
      <c r="K7" s="175"/>
      <c r="L7" s="175"/>
      <c r="M7" s="176"/>
      <c r="N7" s="12"/>
      <c r="P7" s="19" t="s">
        <v>6</v>
      </c>
      <c r="Q7" s="19"/>
      <c r="R7" s="19"/>
      <c r="S7" s="130"/>
      <c r="T7" s="130"/>
      <c r="U7" s="19"/>
      <c r="V7" s="19"/>
      <c r="W7" s="19"/>
      <c r="X7" s="19"/>
      <c r="Y7" s="19"/>
    </row>
    <row r="8" spans="1:25" s="13" customFormat="1" ht="5.25" customHeight="1" thickBot="1" x14ac:dyDescent="0.25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  <c r="S8" s="18"/>
      <c r="T8" s="18"/>
    </row>
    <row r="9" spans="1:25" s="5" customFormat="1" ht="13.5" thickBot="1" x14ac:dyDescent="0.25">
      <c r="F9" s="23"/>
      <c r="S9" s="6"/>
      <c r="T9" s="6"/>
    </row>
    <row r="10" spans="1:25" s="26" customFormat="1" ht="12.75" x14ac:dyDescent="0.2">
      <c r="A10" s="1"/>
      <c r="B10" s="24" t="s">
        <v>7</v>
      </c>
      <c r="C10" s="2"/>
      <c r="D10" s="3"/>
      <c r="E10" s="3"/>
      <c r="F10" s="25"/>
      <c r="G10" s="3"/>
      <c r="H10" s="3"/>
      <c r="I10" s="3"/>
      <c r="J10" s="3"/>
      <c r="K10" s="3"/>
      <c r="L10" s="3"/>
      <c r="M10" s="3"/>
      <c r="N10" s="4"/>
      <c r="P10" s="27" t="s">
        <v>6</v>
      </c>
      <c r="Q10" s="28"/>
      <c r="R10" s="28"/>
      <c r="S10" s="29"/>
      <c r="T10" s="29"/>
      <c r="U10" s="28"/>
      <c r="V10" s="28"/>
      <c r="W10" s="28"/>
      <c r="X10" s="28"/>
      <c r="Y10" s="28"/>
    </row>
    <row r="11" spans="1:25" s="5" customFormat="1" ht="12.75" x14ac:dyDescent="0.2">
      <c r="A11" s="7"/>
      <c r="B11" s="30" t="s">
        <v>8</v>
      </c>
      <c r="C11" s="8"/>
      <c r="D11" s="9"/>
      <c r="E11" s="9"/>
      <c r="F11" s="31"/>
      <c r="G11" s="9"/>
      <c r="H11" s="9"/>
      <c r="I11" s="32"/>
      <c r="J11" s="33"/>
      <c r="K11" s="32"/>
      <c r="L11" s="33"/>
      <c r="M11" s="33"/>
      <c r="N11" s="10"/>
      <c r="S11" s="6"/>
      <c r="T11" s="6"/>
    </row>
    <row r="12" spans="1:25" s="38" customFormat="1" ht="13.5" customHeight="1" x14ac:dyDescent="0.2">
      <c r="A12" s="34"/>
      <c r="B12" s="151"/>
      <c r="C12" s="151"/>
      <c r="D12" s="151"/>
      <c r="E12" s="164" t="s">
        <v>9</v>
      </c>
      <c r="F12" s="164"/>
      <c r="G12" s="164"/>
      <c r="H12" s="151"/>
      <c r="I12" s="165"/>
      <c r="J12" s="165"/>
      <c r="K12" s="35"/>
      <c r="L12" s="36"/>
      <c r="M12" s="36"/>
      <c r="N12" s="37"/>
      <c r="S12" s="39"/>
      <c r="T12" s="39"/>
    </row>
    <row r="13" spans="1:25" s="5" customFormat="1" ht="3.75" customHeight="1" x14ac:dyDescent="0.2">
      <c r="A13" s="40"/>
      <c r="B13" s="41"/>
      <c r="C13" s="41"/>
      <c r="D13" s="41"/>
      <c r="E13" s="41"/>
      <c r="F13" s="42"/>
      <c r="G13" s="41"/>
      <c r="H13" s="41"/>
      <c r="I13" s="41"/>
      <c r="J13" s="41"/>
      <c r="K13" s="41"/>
      <c r="L13" s="41"/>
      <c r="M13" s="41"/>
      <c r="N13" s="43"/>
      <c r="S13" s="6"/>
      <c r="T13" s="6"/>
    </row>
    <row r="14" spans="1:25" s="5" customFormat="1" ht="3.75" customHeight="1" x14ac:dyDescent="0.2">
      <c r="A14" s="44"/>
      <c r="B14" s="26"/>
      <c r="C14" s="26"/>
      <c r="D14" s="26"/>
      <c r="E14" s="26"/>
      <c r="F14" s="45"/>
      <c r="G14" s="26"/>
      <c r="H14" s="26"/>
      <c r="I14" s="26"/>
      <c r="J14" s="26"/>
      <c r="K14" s="26"/>
      <c r="L14" s="26"/>
      <c r="M14" s="26"/>
      <c r="N14" s="46"/>
      <c r="S14" s="6"/>
      <c r="T14" s="6"/>
    </row>
    <row r="15" spans="1:25" s="5" customFormat="1" ht="12.75" x14ac:dyDescent="0.2">
      <c r="A15" s="44"/>
      <c r="B15" s="47" t="s">
        <v>10</v>
      </c>
      <c r="C15" s="26"/>
      <c r="D15" s="26"/>
      <c r="E15" s="26"/>
      <c r="F15" s="45"/>
      <c r="G15" s="26"/>
      <c r="H15" s="26"/>
      <c r="I15" s="26"/>
      <c r="J15" s="26"/>
      <c r="K15" s="26"/>
      <c r="L15" s="26"/>
      <c r="M15" s="26"/>
      <c r="N15" s="46"/>
      <c r="S15" s="6"/>
      <c r="T15" s="6"/>
    </row>
    <row r="16" spans="1:25" s="5" customFormat="1" ht="15" customHeight="1" x14ac:dyDescent="0.2">
      <c r="A16" s="44"/>
      <c r="B16" s="151" t="s">
        <v>11</v>
      </c>
      <c r="C16" s="26"/>
      <c r="D16" s="26"/>
      <c r="E16" s="26"/>
      <c r="F16" s="45"/>
      <c r="G16" s="26"/>
      <c r="H16" s="151"/>
      <c r="I16" s="165"/>
      <c r="J16" s="165"/>
      <c r="K16" s="35"/>
      <c r="L16" s="36"/>
      <c r="M16" s="36"/>
      <c r="N16" s="46"/>
      <c r="S16" s="6"/>
      <c r="T16" s="6"/>
    </row>
    <row r="17" spans="1:20" s="38" customFormat="1" ht="6" customHeight="1" x14ac:dyDescent="0.2">
      <c r="A17" s="34"/>
      <c r="B17" s="151"/>
      <c r="C17" s="151"/>
      <c r="D17" s="151"/>
      <c r="E17" s="151"/>
      <c r="F17" s="48"/>
      <c r="G17" s="151"/>
      <c r="H17" s="151"/>
      <c r="I17" s="151"/>
      <c r="J17" s="151"/>
      <c r="K17" s="151"/>
      <c r="L17" s="151"/>
      <c r="M17" s="151"/>
      <c r="N17" s="37"/>
      <c r="S17" s="39"/>
      <c r="T17" s="39"/>
    </row>
    <row r="18" spans="1:20" s="5" customFormat="1" ht="15" customHeight="1" x14ac:dyDescent="0.2">
      <c r="A18" s="44"/>
      <c r="B18" s="151" t="s">
        <v>12</v>
      </c>
      <c r="C18" s="26"/>
      <c r="D18" s="26"/>
      <c r="E18" s="166"/>
      <c r="F18" s="166"/>
      <c r="G18" s="166"/>
      <c r="H18" s="166"/>
      <c r="I18" s="166"/>
      <c r="J18" s="166"/>
      <c r="K18" s="166"/>
      <c r="L18" s="166"/>
      <c r="M18" s="166"/>
      <c r="N18" s="46"/>
      <c r="S18" s="6"/>
      <c r="T18" s="6"/>
    </row>
    <row r="19" spans="1:20" s="5" customFormat="1" ht="3.75" customHeight="1" x14ac:dyDescent="0.2">
      <c r="A19" s="40"/>
      <c r="B19" s="41"/>
      <c r="C19" s="41"/>
      <c r="D19" s="41"/>
      <c r="E19" s="41"/>
      <c r="F19" s="42"/>
      <c r="G19" s="41"/>
      <c r="H19" s="41"/>
      <c r="I19" s="41"/>
      <c r="J19" s="41"/>
      <c r="K19" s="41"/>
      <c r="L19" s="41"/>
      <c r="M19" s="41"/>
      <c r="N19" s="43"/>
      <c r="S19" s="6"/>
      <c r="T19" s="6"/>
    </row>
    <row r="20" spans="1:20" s="5" customFormat="1" ht="12.75" x14ac:dyDescent="0.2">
      <c r="A20" s="44"/>
      <c r="B20" s="47" t="s">
        <v>13</v>
      </c>
      <c r="C20" s="26"/>
      <c r="D20" s="26"/>
      <c r="E20" s="26"/>
      <c r="F20" s="45"/>
      <c r="G20" s="26"/>
      <c r="H20" s="26"/>
      <c r="I20" s="26"/>
      <c r="J20" s="26"/>
      <c r="K20" s="26"/>
      <c r="L20" s="26"/>
      <c r="M20" s="26"/>
      <c r="N20" s="46"/>
      <c r="S20" s="6"/>
      <c r="T20" s="6"/>
    </row>
    <row r="21" spans="1:20" s="13" customFormat="1" ht="15" customHeight="1" x14ac:dyDescent="0.2">
      <c r="A21" s="49"/>
      <c r="B21" s="30" t="s">
        <v>14</v>
      </c>
      <c r="C21" s="50"/>
      <c r="D21" s="50"/>
      <c r="E21" s="50"/>
      <c r="F21" s="51"/>
      <c r="G21" s="50"/>
      <c r="H21" s="50"/>
      <c r="I21" s="50"/>
      <c r="J21" s="50"/>
      <c r="K21" s="50"/>
      <c r="L21" s="50"/>
      <c r="M21" s="50"/>
      <c r="N21" s="52"/>
      <c r="S21" s="18"/>
      <c r="T21" s="18"/>
    </row>
    <row r="22" spans="1:20" s="13" customFormat="1" ht="4.5" customHeight="1" x14ac:dyDescent="0.2">
      <c r="A22" s="53"/>
      <c r="B22" s="54"/>
      <c r="C22" s="16"/>
      <c r="D22" s="16"/>
      <c r="E22" s="16"/>
      <c r="F22" s="55"/>
      <c r="G22" s="16"/>
      <c r="H22" s="16"/>
      <c r="I22" s="16"/>
      <c r="J22" s="16"/>
      <c r="K22" s="16"/>
      <c r="L22" s="16"/>
      <c r="M22" s="16"/>
      <c r="N22" s="12"/>
      <c r="S22" s="18"/>
      <c r="T22" s="18"/>
    </row>
    <row r="23" spans="1:20" s="38" customFormat="1" ht="15" customHeight="1" x14ac:dyDescent="0.2">
      <c r="A23" s="34"/>
      <c r="B23" s="56"/>
      <c r="C23" s="151" t="s">
        <v>15</v>
      </c>
      <c r="D23" s="151"/>
      <c r="E23" s="57"/>
      <c r="F23" s="48"/>
      <c r="G23" s="151" t="s">
        <v>16</v>
      </c>
      <c r="H23" s="151"/>
      <c r="I23" s="151"/>
      <c r="J23" s="151"/>
      <c r="K23" s="58" t="s">
        <v>17</v>
      </c>
      <c r="L23" s="167"/>
      <c r="M23" s="168"/>
      <c r="N23" s="37"/>
      <c r="S23" s="39"/>
      <c r="T23" s="39"/>
    </row>
    <row r="24" spans="1:20" s="5" customFormat="1" ht="4.5" customHeight="1" x14ac:dyDescent="0.2">
      <c r="A24" s="44"/>
      <c r="B24" s="26"/>
      <c r="C24" s="26"/>
      <c r="D24" s="26"/>
      <c r="E24" s="26"/>
      <c r="F24" s="45"/>
      <c r="G24" s="26"/>
      <c r="H24" s="26"/>
      <c r="I24" s="26"/>
      <c r="J24" s="26"/>
      <c r="K24" s="26"/>
      <c r="L24" s="26"/>
      <c r="M24" s="26"/>
      <c r="N24" s="46"/>
      <c r="S24" s="6"/>
      <c r="T24" s="6"/>
    </row>
    <row r="25" spans="1:20" s="38" customFormat="1" ht="15" customHeight="1" x14ac:dyDescent="0.2">
      <c r="A25" s="34"/>
      <c r="B25" s="56"/>
      <c r="C25" s="151" t="s">
        <v>18</v>
      </c>
      <c r="D25" s="151"/>
      <c r="E25" s="57"/>
      <c r="F25" s="48"/>
      <c r="G25" s="151" t="s">
        <v>19</v>
      </c>
      <c r="H25" s="151"/>
      <c r="I25" s="151"/>
      <c r="J25" s="151"/>
      <c r="K25" s="151"/>
      <c r="L25" s="151"/>
      <c r="M25" s="151"/>
      <c r="N25" s="37"/>
      <c r="S25" s="39"/>
      <c r="T25" s="39"/>
    </row>
    <row r="26" spans="1:20" s="5" customFormat="1" ht="4.5" customHeight="1" x14ac:dyDescent="0.2">
      <c r="A26" s="44"/>
      <c r="B26" s="41"/>
      <c r="C26" s="41"/>
      <c r="D26" s="41"/>
      <c r="E26" s="41"/>
      <c r="F26" s="42"/>
      <c r="G26" s="41"/>
      <c r="H26" s="41"/>
      <c r="I26" s="41"/>
      <c r="J26" s="41"/>
      <c r="K26" s="41"/>
      <c r="L26" s="41"/>
      <c r="M26" s="41"/>
      <c r="N26" s="43"/>
      <c r="S26" s="6"/>
      <c r="T26" s="6"/>
    </row>
    <row r="27" spans="1:20" s="5" customFormat="1" ht="3.75" customHeight="1" x14ac:dyDescent="0.2">
      <c r="A27" s="44"/>
      <c r="B27" s="26"/>
      <c r="C27" s="26"/>
      <c r="D27" s="26"/>
      <c r="E27" s="26"/>
      <c r="F27" s="45"/>
      <c r="G27" s="26"/>
      <c r="H27" s="26"/>
      <c r="I27" s="26"/>
      <c r="J27" s="26"/>
      <c r="K27" s="26"/>
      <c r="L27" s="26"/>
      <c r="M27" s="26"/>
      <c r="N27" s="46"/>
      <c r="S27" s="6"/>
      <c r="T27" s="6"/>
    </row>
    <row r="28" spans="1:20" s="5" customFormat="1" ht="12.75" x14ac:dyDescent="0.2">
      <c r="A28" s="44"/>
      <c r="B28" s="54" t="s">
        <v>72</v>
      </c>
      <c r="C28" s="26"/>
      <c r="D28" s="26"/>
      <c r="E28" s="26"/>
      <c r="F28" s="45"/>
      <c r="G28" s="26"/>
      <c r="H28" s="26"/>
      <c r="I28" s="26"/>
      <c r="J28" s="26"/>
      <c r="K28" s="26"/>
      <c r="L28" s="26"/>
      <c r="M28" s="26"/>
      <c r="N28" s="46"/>
      <c r="S28" s="6"/>
      <c r="T28" s="6"/>
    </row>
    <row r="29" spans="1:20" s="38" customFormat="1" ht="15" customHeight="1" x14ac:dyDescent="0.2">
      <c r="A29" s="34"/>
      <c r="B29" s="26"/>
      <c r="E29" s="129">
        <v>39</v>
      </c>
      <c r="F29" s="151" t="s">
        <v>75</v>
      </c>
      <c r="G29" s="101"/>
      <c r="H29" s="101"/>
      <c r="I29" s="75"/>
      <c r="J29" s="141"/>
      <c r="L29" s="151"/>
      <c r="M29" s="151"/>
      <c r="N29" s="37"/>
      <c r="S29" s="39"/>
      <c r="T29" s="39"/>
    </row>
    <row r="30" spans="1:20" s="5" customFormat="1" ht="4.5" customHeight="1" x14ac:dyDescent="0.2">
      <c r="A30" s="40"/>
      <c r="B30" s="41"/>
      <c r="C30" s="41"/>
      <c r="D30" s="41"/>
      <c r="E30" s="41"/>
      <c r="F30" s="42"/>
      <c r="G30" s="41"/>
      <c r="H30" s="41"/>
      <c r="I30" s="41"/>
      <c r="J30" s="41"/>
      <c r="K30" s="41"/>
      <c r="L30" s="41"/>
      <c r="M30" s="41"/>
      <c r="N30" s="43"/>
      <c r="S30" s="6"/>
      <c r="T30" s="6"/>
    </row>
    <row r="31" spans="1:20" s="26" customFormat="1" ht="12.75" x14ac:dyDescent="0.2">
      <c r="A31" s="44"/>
      <c r="B31" s="47" t="s">
        <v>20</v>
      </c>
      <c r="F31" s="45"/>
      <c r="N31" s="46"/>
      <c r="S31" s="60"/>
      <c r="T31" s="60"/>
    </row>
    <row r="32" spans="1:20" s="13" customFormat="1" ht="15" customHeight="1" x14ac:dyDescent="0.2">
      <c r="A32" s="49"/>
      <c r="B32" s="30" t="s">
        <v>21</v>
      </c>
      <c r="C32" s="50"/>
      <c r="D32" s="50"/>
      <c r="E32" s="50"/>
      <c r="F32" s="51"/>
      <c r="G32" s="50"/>
      <c r="H32" s="50"/>
      <c r="I32" s="50"/>
      <c r="J32" s="50"/>
      <c r="K32" s="50"/>
      <c r="L32" s="50"/>
      <c r="M32" s="50"/>
      <c r="N32" s="52"/>
      <c r="S32" s="18"/>
      <c r="T32" s="18"/>
    </row>
    <row r="33" spans="1:21" s="13" customFormat="1" ht="3.75" customHeight="1" x14ac:dyDescent="0.2">
      <c r="A33" s="53"/>
      <c r="B33" s="16"/>
      <c r="C33" s="16"/>
      <c r="D33" s="16"/>
      <c r="E33" s="16"/>
      <c r="F33" s="55"/>
      <c r="G33" s="16"/>
      <c r="H33" s="16"/>
      <c r="I33" s="16"/>
      <c r="J33" s="16"/>
      <c r="K33" s="16"/>
      <c r="L33" s="16"/>
      <c r="M33" s="16"/>
      <c r="N33" s="12"/>
      <c r="S33" s="18"/>
      <c r="T33" s="18"/>
    </row>
    <row r="34" spans="1:21" s="5" customFormat="1" ht="12.75" x14ac:dyDescent="0.2">
      <c r="A34" s="44"/>
      <c r="B34" s="26"/>
      <c r="C34" s="26"/>
      <c r="D34" s="149" t="s">
        <v>22</v>
      </c>
      <c r="E34" s="61"/>
      <c r="F34" s="62"/>
      <c r="G34" s="61"/>
      <c r="H34" s="26"/>
      <c r="I34" s="61"/>
      <c r="J34" s="26"/>
      <c r="K34" s="61"/>
      <c r="L34" s="26"/>
      <c r="M34" s="169" t="s">
        <v>23</v>
      </c>
      <c r="N34" s="46"/>
      <c r="S34" s="6"/>
      <c r="T34" s="6"/>
    </row>
    <row r="35" spans="1:21" s="38" customFormat="1" ht="11.25" x14ac:dyDescent="0.2">
      <c r="A35" s="34"/>
      <c r="B35" s="151" t="s">
        <v>9</v>
      </c>
      <c r="C35" s="151"/>
      <c r="D35" s="151"/>
      <c r="E35" s="59"/>
      <c r="F35" s="48"/>
      <c r="G35" s="63"/>
      <c r="H35" s="151"/>
      <c r="I35" s="63"/>
      <c r="J35" s="151"/>
      <c r="K35" s="63"/>
      <c r="L35" s="151"/>
      <c r="M35" s="170"/>
      <c r="N35" s="37"/>
      <c r="S35" s="39"/>
      <c r="T35" s="39"/>
    </row>
    <row r="36" spans="1:21" s="38" customFormat="1" ht="11.25" x14ac:dyDescent="0.2">
      <c r="A36" s="34"/>
      <c r="B36" s="151" t="s">
        <v>24</v>
      </c>
      <c r="C36" s="151"/>
      <c r="D36" s="151"/>
      <c r="E36" s="59"/>
      <c r="F36" s="48"/>
      <c r="G36" s="63"/>
      <c r="H36" s="151"/>
      <c r="I36" s="63"/>
      <c r="J36" s="151"/>
      <c r="K36" s="63"/>
      <c r="L36" s="151"/>
      <c r="M36" s="171"/>
      <c r="N36" s="37"/>
      <c r="S36" s="39"/>
      <c r="T36" s="39"/>
    </row>
    <row r="37" spans="1:21" ht="3.75" customHeight="1" x14ac:dyDescent="0.25">
      <c r="A37" s="64"/>
      <c r="B37" s="65"/>
      <c r="C37" s="65"/>
      <c r="D37" s="65"/>
      <c r="E37" s="66"/>
      <c r="F37" s="67"/>
      <c r="G37" s="65"/>
      <c r="H37" s="65"/>
      <c r="I37" s="65"/>
      <c r="J37" s="68"/>
      <c r="K37" s="68"/>
      <c r="L37" s="68"/>
      <c r="M37" s="68"/>
      <c r="N37" s="69"/>
    </row>
    <row r="38" spans="1:21" ht="3.75" customHeight="1" x14ac:dyDescent="0.25">
      <c r="A38" s="34"/>
      <c r="B38" s="151"/>
      <c r="C38" s="151"/>
      <c r="D38" s="151"/>
      <c r="E38" s="151"/>
      <c r="F38" s="48"/>
      <c r="G38" s="151"/>
      <c r="H38" s="151"/>
      <c r="I38" s="151"/>
      <c r="J38" s="68"/>
      <c r="K38" s="68"/>
      <c r="L38" s="68"/>
      <c r="M38" s="68"/>
      <c r="N38" s="69"/>
    </row>
    <row r="39" spans="1:21" x14ac:dyDescent="0.25">
      <c r="A39" s="53"/>
      <c r="B39" s="54" t="s">
        <v>74</v>
      </c>
      <c r="C39" s="16"/>
      <c r="D39" s="16"/>
      <c r="E39" s="70"/>
      <c r="F39" s="55"/>
      <c r="G39" s="16"/>
      <c r="H39" s="16"/>
      <c r="I39" s="16"/>
      <c r="J39" s="68"/>
      <c r="K39" s="68"/>
      <c r="L39" s="68"/>
      <c r="M39" s="68"/>
      <c r="N39" s="69"/>
      <c r="R39" s="13"/>
      <c r="S39" s="126">
        <f>E44</f>
        <v>1</v>
      </c>
      <c r="T39" s="126">
        <f>(E41*E74+G41*G74+I41*I74+K41*K74)/12/E29</f>
        <v>1</v>
      </c>
      <c r="U39" s="13"/>
    </row>
    <row r="40" spans="1:21" ht="3.75" customHeight="1" x14ac:dyDescent="0.25">
      <c r="A40" s="34"/>
      <c r="B40" s="151"/>
      <c r="C40" s="151"/>
      <c r="D40" s="151"/>
      <c r="E40" s="151"/>
      <c r="F40" s="48"/>
      <c r="G40" s="151"/>
      <c r="H40" s="151"/>
      <c r="I40" s="151"/>
      <c r="J40" s="68"/>
      <c r="K40" s="68"/>
      <c r="L40" s="68"/>
      <c r="M40" s="68"/>
      <c r="N40" s="69"/>
      <c r="R40" s="38"/>
      <c r="S40" s="126"/>
      <c r="T40" s="126"/>
      <c r="U40" s="38"/>
    </row>
    <row r="41" spans="1:21" ht="15" customHeight="1" x14ac:dyDescent="0.25">
      <c r="A41" s="34"/>
      <c r="B41" s="151" t="s">
        <v>79</v>
      </c>
      <c r="C41" s="151"/>
      <c r="D41" s="151"/>
      <c r="E41" s="131">
        <v>39</v>
      </c>
      <c r="F41" s="132"/>
      <c r="G41" s="131"/>
      <c r="H41" s="133"/>
      <c r="I41" s="131"/>
      <c r="J41" s="133"/>
      <c r="K41" s="131"/>
      <c r="L41" s="153" t="s">
        <v>75</v>
      </c>
      <c r="M41" s="68"/>
      <c r="N41" s="69"/>
      <c r="R41" s="38"/>
      <c r="S41" s="126"/>
      <c r="T41" s="126"/>
      <c r="U41" s="38"/>
    </row>
    <row r="42" spans="1:21" ht="15" customHeight="1" x14ac:dyDescent="0.25">
      <c r="A42" s="34"/>
      <c r="B42" s="151" t="s">
        <v>80</v>
      </c>
      <c r="C42" s="151"/>
      <c r="D42" s="151"/>
      <c r="E42" s="131">
        <v>39</v>
      </c>
      <c r="F42" s="132"/>
      <c r="G42" s="131"/>
      <c r="H42" s="133"/>
      <c r="I42" s="131"/>
      <c r="J42" s="133"/>
      <c r="K42" s="131"/>
      <c r="L42" s="153" t="s">
        <v>73</v>
      </c>
      <c r="M42" s="68"/>
      <c r="N42" s="69"/>
      <c r="R42" s="38"/>
      <c r="S42" s="126"/>
      <c r="T42" s="126"/>
      <c r="U42" s="38"/>
    </row>
    <row r="43" spans="1:21" ht="15" customHeight="1" x14ac:dyDescent="0.25">
      <c r="A43" s="161" t="s">
        <v>77</v>
      </c>
      <c r="B43" s="162"/>
      <c r="C43" s="151" t="s">
        <v>74</v>
      </c>
      <c r="D43" s="151"/>
      <c r="E43" s="128">
        <f>E42/E29</f>
        <v>1</v>
      </c>
      <c r="F43" s="48"/>
      <c r="G43" s="128">
        <f>G42/E29</f>
        <v>0</v>
      </c>
      <c r="H43" s="151"/>
      <c r="I43" s="128">
        <f>I42/E29</f>
        <v>0</v>
      </c>
      <c r="J43" s="68"/>
      <c r="K43" s="128">
        <f>K42/E29</f>
        <v>0</v>
      </c>
      <c r="L43" s="127"/>
      <c r="M43" s="68"/>
      <c r="N43" s="69"/>
      <c r="R43" s="38"/>
      <c r="S43" s="126"/>
      <c r="T43" s="126"/>
      <c r="U43" s="38"/>
    </row>
    <row r="44" spans="1:21" ht="15" customHeight="1" x14ac:dyDescent="0.25">
      <c r="A44" s="161" t="s">
        <v>77</v>
      </c>
      <c r="B44" s="162"/>
      <c r="C44" s="151" t="s">
        <v>74</v>
      </c>
      <c r="D44" s="151"/>
      <c r="E44" s="163">
        <f>(E42*E74+G42*G74+I42*I74+K42*K74)/12/E29</f>
        <v>1</v>
      </c>
      <c r="F44" s="163"/>
      <c r="G44" s="163"/>
      <c r="H44" s="163"/>
      <c r="I44" s="163"/>
      <c r="J44" s="163"/>
      <c r="K44" s="163"/>
      <c r="L44" s="127" t="s">
        <v>76</v>
      </c>
      <c r="M44" s="68"/>
      <c r="N44" s="69"/>
      <c r="R44" s="38"/>
      <c r="S44" s="126"/>
      <c r="T44" s="126"/>
      <c r="U44" s="38"/>
    </row>
    <row r="45" spans="1:21" ht="3.75" customHeight="1" x14ac:dyDescent="0.25">
      <c r="A45" s="34"/>
      <c r="B45" s="151"/>
      <c r="C45" s="151"/>
      <c r="D45" s="151"/>
      <c r="E45" s="151"/>
      <c r="F45" s="48"/>
      <c r="G45" s="151"/>
      <c r="H45" s="151"/>
      <c r="I45" s="151"/>
      <c r="J45" s="68"/>
      <c r="K45" s="68"/>
      <c r="L45" s="68"/>
      <c r="M45" s="68"/>
      <c r="N45" s="69"/>
      <c r="R45" s="38"/>
      <c r="S45" s="126"/>
      <c r="T45" s="126"/>
      <c r="U45" s="38"/>
    </row>
    <row r="46" spans="1:21" ht="15" customHeight="1" x14ac:dyDescent="0.25">
      <c r="A46" s="53"/>
      <c r="B46" s="54" t="s">
        <v>81</v>
      </c>
      <c r="C46" s="16"/>
      <c r="D46" s="16"/>
      <c r="E46" s="151"/>
      <c r="F46" s="48"/>
      <c r="G46" s="151"/>
      <c r="H46" s="151"/>
      <c r="I46" s="151"/>
      <c r="J46" s="68"/>
      <c r="K46" s="68"/>
      <c r="L46" s="68"/>
      <c r="M46" s="68"/>
      <c r="N46" s="69"/>
      <c r="R46" s="38"/>
      <c r="S46" s="126"/>
      <c r="T46" s="126"/>
      <c r="U46" s="38"/>
    </row>
    <row r="47" spans="1:21" ht="3.75" customHeight="1" x14ac:dyDescent="0.25">
      <c r="A47" s="34"/>
      <c r="B47" s="151"/>
      <c r="C47" s="151"/>
      <c r="D47" s="151"/>
      <c r="E47" s="151"/>
      <c r="F47" s="48"/>
      <c r="G47" s="151"/>
      <c r="H47" s="151"/>
      <c r="I47" s="151"/>
      <c r="J47" s="68"/>
      <c r="K47" s="68"/>
      <c r="L47" s="68"/>
      <c r="M47" s="68"/>
      <c r="N47" s="69"/>
      <c r="R47" s="38"/>
      <c r="S47" s="126"/>
      <c r="T47" s="126"/>
      <c r="U47" s="38"/>
    </row>
    <row r="48" spans="1:21" x14ac:dyDescent="0.25">
      <c r="A48" s="34"/>
      <c r="B48" s="151" t="s">
        <v>25</v>
      </c>
      <c r="C48" s="151"/>
      <c r="D48" s="151"/>
      <c r="E48" s="71"/>
      <c r="F48" s="72" t="s">
        <v>26</v>
      </c>
      <c r="G48" s="71"/>
      <c r="H48" s="73" t="s">
        <v>26</v>
      </c>
      <c r="I48" s="71"/>
      <c r="J48" s="72" t="s">
        <v>26</v>
      </c>
      <c r="K48" s="71"/>
      <c r="L48" s="90" t="s">
        <v>26</v>
      </c>
      <c r="M48" s="68"/>
      <c r="N48" s="69"/>
      <c r="R48" s="38"/>
      <c r="S48" s="126"/>
      <c r="T48" s="126"/>
      <c r="U48" s="38"/>
    </row>
    <row r="49" spans="1:21" x14ac:dyDescent="0.25">
      <c r="A49" s="34"/>
      <c r="B49" s="155" t="s">
        <v>27</v>
      </c>
      <c r="C49" s="155"/>
      <c r="D49" s="156"/>
      <c r="E49" s="71"/>
      <c r="F49" s="139" t="s">
        <v>26</v>
      </c>
      <c r="G49" s="71"/>
      <c r="H49" s="72" t="s">
        <v>26</v>
      </c>
      <c r="I49" s="71"/>
      <c r="J49" s="72" t="s">
        <v>26</v>
      </c>
      <c r="K49" s="71"/>
      <c r="L49" s="90" t="s">
        <v>26</v>
      </c>
      <c r="M49" s="91"/>
      <c r="N49" s="69"/>
      <c r="R49" s="38"/>
      <c r="S49" s="154" t="s">
        <v>28</v>
      </c>
      <c r="T49" s="154"/>
      <c r="U49" s="38" t="s">
        <v>29</v>
      </c>
    </row>
    <row r="50" spans="1:21" x14ac:dyDescent="0.25">
      <c r="A50" s="34"/>
      <c r="B50" s="155" t="s">
        <v>30</v>
      </c>
      <c r="C50" s="155"/>
      <c r="D50" s="156"/>
      <c r="E50" s="71"/>
      <c r="F50" s="139" t="s">
        <v>26</v>
      </c>
      <c r="G50" s="71"/>
      <c r="H50" s="72" t="s">
        <v>26</v>
      </c>
      <c r="I50" s="71"/>
      <c r="J50" s="72" t="s">
        <v>26</v>
      </c>
      <c r="K50" s="71"/>
      <c r="L50" s="90" t="s">
        <v>26</v>
      </c>
      <c r="M50" s="91"/>
      <c r="N50" s="69"/>
      <c r="R50" s="38"/>
      <c r="S50" s="150"/>
      <c r="T50" s="150"/>
      <c r="U50" s="38"/>
    </row>
    <row r="51" spans="1:21" x14ac:dyDescent="0.25">
      <c r="A51" s="34"/>
      <c r="B51" s="155" t="s">
        <v>30</v>
      </c>
      <c r="C51" s="155"/>
      <c r="D51" s="156"/>
      <c r="E51" s="140"/>
      <c r="F51" s="72" t="s">
        <v>26</v>
      </c>
      <c r="G51" s="140"/>
      <c r="H51" s="72" t="s">
        <v>26</v>
      </c>
      <c r="I51" s="71"/>
      <c r="J51" s="72" t="s">
        <v>26</v>
      </c>
      <c r="K51" s="71"/>
      <c r="L51" s="90" t="s">
        <v>26</v>
      </c>
      <c r="M51" s="91"/>
      <c r="N51" s="69"/>
      <c r="R51" s="38" t="s">
        <v>31</v>
      </c>
      <c r="S51" s="39">
        <f>(E48*E74+G48*G74+I48*I74+K48*K74)</f>
        <v>0</v>
      </c>
      <c r="T51" s="39">
        <f>S51/S39*T39</f>
        <v>0</v>
      </c>
      <c r="U51" s="38"/>
    </row>
    <row r="52" spans="1:21" x14ac:dyDescent="0.25">
      <c r="A52" s="74"/>
      <c r="B52" s="58"/>
      <c r="C52" s="75"/>
      <c r="D52" s="58" t="s">
        <v>32</v>
      </c>
      <c r="E52" s="76">
        <f>SUM(E48:E51)</f>
        <v>0</v>
      </c>
      <c r="F52" s="77" t="s">
        <v>26</v>
      </c>
      <c r="G52" s="76">
        <f>SUM(G48:G51)</f>
        <v>0</v>
      </c>
      <c r="H52" s="78" t="s">
        <v>26</v>
      </c>
      <c r="I52" s="76">
        <f>SUM(I48:I51)</f>
        <v>0</v>
      </c>
      <c r="J52" s="77" t="s">
        <v>26</v>
      </c>
      <c r="K52" s="76">
        <f>SUM(K48:K51)</f>
        <v>0</v>
      </c>
      <c r="L52" s="79" t="s">
        <v>26</v>
      </c>
      <c r="M52" s="68"/>
      <c r="N52" s="69"/>
      <c r="R52" s="38" t="s">
        <v>33</v>
      </c>
      <c r="S52" s="39">
        <f>E78</f>
        <v>0</v>
      </c>
      <c r="T52" s="39">
        <f>S52/S39*T39</f>
        <v>0</v>
      </c>
      <c r="U52" s="38"/>
    </row>
    <row r="53" spans="1:21" x14ac:dyDescent="0.25">
      <c r="A53" s="74"/>
      <c r="B53" s="58"/>
      <c r="C53" s="75"/>
      <c r="D53" s="58" t="s">
        <v>34</v>
      </c>
      <c r="E53" s="80"/>
      <c r="F53" s="77" t="s">
        <v>26</v>
      </c>
      <c r="G53" s="81"/>
      <c r="H53" s="77" t="s">
        <v>26</v>
      </c>
      <c r="I53" s="81"/>
      <c r="J53" s="77" t="s">
        <v>26</v>
      </c>
      <c r="K53" s="81"/>
      <c r="L53" s="79" t="s">
        <v>26</v>
      </c>
      <c r="M53" s="68"/>
      <c r="N53" s="69"/>
      <c r="R53" s="38"/>
      <c r="S53" s="39"/>
      <c r="T53" s="39"/>
      <c r="U53" s="38"/>
    </row>
    <row r="54" spans="1:21" ht="11.25" customHeight="1" x14ac:dyDescent="0.25">
      <c r="A54" s="34"/>
      <c r="B54" s="151"/>
      <c r="C54" s="151"/>
      <c r="D54" s="151"/>
      <c r="E54" s="82"/>
      <c r="F54" s="83"/>
      <c r="G54" s="84"/>
      <c r="H54" s="85"/>
      <c r="I54" s="84"/>
      <c r="J54" s="83"/>
      <c r="K54" s="84"/>
      <c r="L54" s="85"/>
      <c r="M54" s="68"/>
      <c r="N54" s="69"/>
      <c r="R54" s="38" t="s">
        <v>35</v>
      </c>
      <c r="S54" s="39">
        <f>S51+S52</f>
        <v>0</v>
      </c>
      <c r="T54" s="39">
        <f>T51+T52</f>
        <v>0</v>
      </c>
      <c r="U54" s="38"/>
    </row>
    <row r="55" spans="1:21" x14ac:dyDescent="0.25">
      <c r="A55" s="53"/>
      <c r="B55" s="54" t="s">
        <v>36</v>
      </c>
      <c r="C55" s="16"/>
      <c r="D55" s="16"/>
      <c r="E55" s="86"/>
      <c r="F55" s="87"/>
      <c r="G55" s="86"/>
      <c r="H55" s="88"/>
      <c r="I55" s="86"/>
      <c r="J55" s="87"/>
      <c r="K55" s="86"/>
      <c r="L55" s="88"/>
      <c r="M55" s="68"/>
      <c r="N55" s="69"/>
      <c r="R55" s="13" t="s">
        <v>37</v>
      </c>
      <c r="S55" s="18">
        <v>66150</v>
      </c>
      <c r="T55" s="18">
        <v>66150</v>
      </c>
      <c r="U55" s="39">
        <v>96600</v>
      </c>
    </row>
    <row r="56" spans="1:21" ht="3.75" customHeight="1" x14ac:dyDescent="0.25">
      <c r="A56" s="34"/>
      <c r="B56" s="151"/>
      <c r="C56" s="151"/>
      <c r="D56" s="151"/>
      <c r="E56" s="84"/>
      <c r="F56" s="83"/>
      <c r="G56" s="84"/>
      <c r="H56" s="85"/>
      <c r="I56" s="84"/>
      <c r="J56" s="83"/>
      <c r="K56" s="84"/>
      <c r="L56" s="85"/>
      <c r="M56" s="68"/>
      <c r="N56" s="69"/>
      <c r="R56" s="38"/>
      <c r="S56" s="39"/>
      <c r="T56" s="39"/>
      <c r="U56" s="38"/>
    </row>
    <row r="57" spans="1:21" s="38" customFormat="1" ht="15" customHeight="1" x14ac:dyDescent="0.2">
      <c r="A57" s="34"/>
      <c r="B57" s="151" t="s">
        <v>38</v>
      </c>
      <c r="C57" s="151"/>
      <c r="D57" s="151"/>
      <c r="E57" s="89">
        <f>IF(E42=0,0,IF(E48/E42*E41&gt;S60,(S60/E41*E42+E49+E51)*M57,E53*M57))</f>
        <v>0</v>
      </c>
      <c r="F57" s="135" t="s">
        <v>26</v>
      </c>
      <c r="G57" s="89">
        <f>IF(G42=0,0,IF(G48/G42*G41&gt;S60,(S60/G41*G42+G49+G51)*M57,G53*M57))</f>
        <v>0</v>
      </c>
      <c r="H57" s="136" t="s">
        <v>26</v>
      </c>
      <c r="I57" s="89">
        <f>IF(I42=0,0,IF(I48/I42*I41&gt;S60,(S60/I41*I42+I49+I51)*M57,I53*M57))</f>
        <v>0</v>
      </c>
      <c r="J57" s="137" t="s">
        <v>26</v>
      </c>
      <c r="K57" s="89">
        <f>IF(K42=0,0,IF(K48/K42*K41&gt;S60,(S60/K41*K42+K49+K51)*M57,K53*M57))</f>
        <v>0</v>
      </c>
      <c r="L57" s="90" t="s">
        <v>26</v>
      </c>
      <c r="M57" s="91">
        <v>1.2999999999999999E-2</v>
      </c>
      <c r="N57" s="37"/>
      <c r="R57" s="38" t="s">
        <v>39</v>
      </c>
      <c r="S57" s="39">
        <f>S54-S55</f>
        <v>-66150</v>
      </c>
      <c r="T57" s="39">
        <f>T54-T55</f>
        <v>-66150</v>
      </c>
    </row>
    <row r="58" spans="1:21" s="38" customFormat="1" ht="15" customHeight="1" x14ac:dyDescent="0.2">
      <c r="A58" s="34"/>
      <c r="B58" s="151" t="s">
        <v>40</v>
      </c>
      <c r="C58" s="151"/>
      <c r="D58" s="151"/>
      <c r="E58" s="89">
        <f>IF(E42=0,0,IF(E48/E42*E41&gt;U60,(U60/E41*E42+E49+E51)*M58,E53*M58))</f>
        <v>0</v>
      </c>
      <c r="F58" s="135" t="s">
        <v>26</v>
      </c>
      <c r="G58" s="89">
        <f>IF(G42=0,0,IF(G48/G42*G41&gt;U60,(U60/G41*G42+G49+G51)*M58,G53*M58))</f>
        <v>0</v>
      </c>
      <c r="H58" s="136" t="s">
        <v>26</v>
      </c>
      <c r="I58" s="89">
        <f>IF(I42=0,0,IF(I48/I42*I41&gt;U60,(U60/I41*I42+I49+I51)*M58,I53*M58))</f>
        <v>0</v>
      </c>
      <c r="J58" s="137" t="s">
        <v>26</v>
      </c>
      <c r="K58" s="89">
        <f>IF(K42=0,0,IF(K48/K42*K41&gt;T60,(T60/K41*K42+K49+K51)*M58,K53*M58))</f>
        <v>0</v>
      </c>
      <c r="L58" s="90" t="s">
        <v>26</v>
      </c>
      <c r="M58" s="91">
        <v>9.2999999999999999E-2</v>
      </c>
      <c r="N58" s="37"/>
      <c r="R58" s="38" t="s">
        <v>41</v>
      </c>
      <c r="S58" s="39">
        <f>S52-S57</f>
        <v>66150</v>
      </c>
      <c r="T58" s="39">
        <f>T52-T57</f>
        <v>66150</v>
      </c>
    </row>
    <row r="59" spans="1:21" s="38" customFormat="1" ht="15" customHeight="1" x14ac:dyDescent="0.2">
      <c r="A59" s="34"/>
      <c r="B59" s="151" t="s">
        <v>42</v>
      </c>
      <c r="C59" s="151"/>
      <c r="D59" s="151"/>
      <c r="E59" s="89">
        <f>IF(E42=0,0,IF(E48/E42*E41&gt;U60,(U60/E41*E42+E49+E51)*M59,E53*M59))</f>
        <v>0</v>
      </c>
      <c r="F59" s="135" t="s">
        <v>26</v>
      </c>
      <c r="G59" s="89">
        <f>IF(G42=0,0,IF(G48/G42*G41&gt;U60,(U60/G41*G42+G49+G51)*M59,G53*M59))</f>
        <v>0</v>
      </c>
      <c r="H59" s="136" t="s">
        <v>26</v>
      </c>
      <c r="I59" s="89">
        <f>IF(I42=0,0,IF(I48/I42*I41&gt;U60,(U60/I41*I42+I49+I51)*M59,I53*M59))</f>
        <v>0</v>
      </c>
      <c r="J59" s="137" t="s">
        <v>26</v>
      </c>
      <c r="K59" s="89">
        <f>IF(K42=0,0,IF(K48/K42*K41&gt;T60,(T60/K41*K42+K49+K51)*M59,K53*M59))</f>
        <v>0</v>
      </c>
      <c r="L59" s="90" t="s">
        <v>26</v>
      </c>
      <c r="M59" s="91">
        <v>1.2999999999999999E-2</v>
      </c>
      <c r="N59" s="37"/>
      <c r="R59" s="38" t="s">
        <v>43</v>
      </c>
      <c r="S59" s="92">
        <f>M79-M57-M60-M61</f>
        <v>0.106</v>
      </c>
      <c r="T59" s="92">
        <f>M79-M57-M60-M61</f>
        <v>0.106</v>
      </c>
    </row>
    <row r="60" spans="1:21" s="38" customFormat="1" ht="15" customHeight="1" x14ac:dyDescent="0.2">
      <c r="A60" s="34"/>
      <c r="B60" s="151" t="s">
        <v>44</v>
      </c>
      <c r="C60" s="151"/>
      <c r="D60" s="151"/>
      <c r="E60" s="89">
        <f>IF(E42=0,0,IF(E48/E42*E41&gt;S60,(S60/E41*E42+E49+E51)*M60,E53*M60))</f>
        <v>0</v>
      </c>
      <c r="F60" s="135" t="s">
        <v>26</v>
      </c>
      <c r="G60" s="89">
        <f>IF(G42=0,0,IF(G48/G42*G41&gt;S60,(S60/G41*G42+G49+G51)*M60,G53*M60))</f>
        <v>0</v>
      </c>
      <c r="H60" s="136" t="s">
        <v>26</v>
      </c>
      <c r="I60" s="89">
        <f>IF(I42=0,0,IF(I48/I42*I41&gt;S60,(S60/I41*I42+I49+I51)*M60,I53*M60))</f>
        <v>0</v>
      </c>
      <c r="J60" s="137" t="s">
        <v>26</v>
      </c>
      <c r="K60" s="89">
        <f>IF(K42=0,0,IF(K48/K42*K41&gt;S60,(S60/K41*K42+K49+K51)*M60,K53*M60))</f>
        <v>0</v>
      </c>
      <c r="L60" s="90" t="s">
        <v>26</v>
      </c>
      <c r="M60" s="91">
        <v>7.2999999999999995E-2</v>
      </c>
      <c r="N60" s="37"/>
      <c r="R60" s="38" t="s">
        <v>45</v>
      </c>
      <c r="S60" s="39">
        <v>5512.5</v>
      </c>
      <c r="T60" s="39">
        <v>5512.5</v>
      </c>
      <c r="U60" s="39">
        <v>8050</v>
      </c>
    </row>
    <row r="61" spans="1:21" s="38" customFormat="1" ht="15" customHeight="1" x14ac:dyDescent="0.2">
      <c r="A61" s="34"/>
      <c r="B61" s="152" t="s">
        <v>46</v>
      </c>
      <c r="C61" s="151"/>
      <c r="D61" s="151"/>
      <c r="E61" s="89">
        <f>IF(E42=0,0,IF(E48/E42*E41&gt;S60,(S60/E41*E42+E49+E51)*M61,E53*M61))</f>
        <v>0</v>
      </c>
      <c r="F61" s="135" t="s">
        <v>26</v>
      </c>
      <c r="G61" s="89">
        <f>IF(G42=0,0,IF(G48/G42*G41&gt;S60,(S60/G41*G42+G49+G51)*M61,G53*M61))</f>
        <v>0</v>
      </c>
      <c r="H61" s="136" t="s">
        <v>26</v>
      </c>
      <c r="I61" s="89">
        <f>IF(I42=0,0,IF(I48/I42*I41&gt;S60,(S60/I41*I42+I49+I51)*M61,I53*M61))</f>
        <v>0</v>
      </c>
      <c r="J61" s="137" t="s">
        <v>26</v>
      </c>
      <c r="K61" s="89">
        <f>IF(K42=0,0,IF(K48/K42*K41&gt;S60,(S60/K41*K42+K49+K51)*M61,K53*M61))</f>
        <v>0</v>
      </c>
      <c r="L61" s="90" t="s">
        <v>26</v>
      </c>
      <c r="M61" s="91"/>
      <c r="N61" s="37"/>
    </row>
    <row r="62" spans="1:21" s="38" customFormat="1" ht="15" customHeight="1" x14ac:dyDescent="0.2">
      <c r="A62" s="34"/>
      <c r="B62" s="75"/>
      <c r="C62" s="75"/>
      <c r="D62" s="58" t="s">
        <v>32</v>
      </c>
      <c r="E62" s="93">
        <f>SUM(E57:E61)</f>
        <v>0</v>
      </c>
      <c r="F62" s="72" t="s">
        <v>26</v>
      </c>
      <c r="G62" s="93">
        <f>SUM(G57:G61)</f>
        <v>0</v>
      </c>
      <c r="H62" s="73" t="s">
        <v>26</v>
      </c>
      <c r="I62" s="93">
        <f>SUM(I57:I61)</f>
        <v>0</v>
      </c>
      <c r="J62" s="90" t="s">
        <v>26</v>
      </c>
      <c r="K62" s="93">
        <f>SUM(K57:K61)</f>
        <v>0</v>
      </c>
      <c r="L62" s="90" t="s">
        <v>26</v>
      </c>
      <c r="M62" s="152"/>
      <c r="N62" s="37"/>
      <c r="S62" s="39"/>
      <c r="T62" s="39"/>
    </row>
    <row r="63" spans="1:21" s="38" customFormat="1" ht="15" customHeight="1" x14ac:dyDescent="0.2">
      <c r="A63" s="34"/>
      <c r="B63" s="54" t="s">
        <v>47</v>
      </c>
      <c r="C63" s="75"/>
      <c r="D63" s="58"/>
      <c r="E63" s="94"/>
      <c r="F63" s="95"/>
      <c r="G63" s="94"/>
      <c r="H63" s="96"/>
      <c r="I63" s="94"/>
      <c r="J63" s="97"/>
      <c r="K63" s="94"/>
      <c r="L63" s="97"/>
      <c r="M63" s="152"/>
      <c r="N63" s="37"/>
      <c r="S63" s="39"/>
      <c r="T63" s="39"/>
    </row>
    <row r="64" spans="1:21" s="38" customFormat="1" ht="15" customHeight="1" x14ac:dyDescent="0.2">
      <c r="A64" s="34"/>
      <c r="B64" s="151" t="s">
        <v>48</v>
      </c>
      <c r="C64" s="151"/>
      <c r="D64" s="151"/>
      <c r="E64" s="89">
        <f>(E52-E51)*M64</f>
        <v>0</v>
      </c>
      <c r="F64" s="135" t="s">
        <v>26</v>
      </c>
      <c r="G64" s="89">
        <f>(G52-G51)*M64</f>
        <v>0</v>
      </c>
      <c r="H64" s="136" t="s">
        <v>26</v>
      </c>
      <c r="I64" s="89">
        <f>(I52-I51)*M64</f>
        <v>0</v>
      </c>
      <c r="J64" s="137" t="s">
        <v>26</v>
      </c>
      <c r="K64" s="89">
        <f>(K52-K51)*M64</f>
        <v>0</v>
      </c>
      <c r="L64" s="90" t="s">
        <v>26</v>
      </c>
      <c r="M64" s="91"/>
      <c r="N64" s="37"/>
      <c r="S64" s="39"/>
      <c r="T64" s="39"/>
    </row>
    <row r="65" spans="1:21" s="38" customFormat="1" ht="15" customHeight="1" x14ac:dyDescent="0.2">
      <c r="A65" s="34"/>
      <c r="B65" s="155"/>
      <c r="C65" s="155"/>
      <c r="D65" s="156"/>
      <c r="E65" s="89">
        <f>$E$53*M65</f>
        <v>0</v>
      </c>
      <c r="F65" s="135" t="s">
        <v>26</v>
      </c>
      <c r="G65" s="89">
        <f>$G$53*M65</f>
        <v>0</v>
      </c>
      <c r="H65" s="136" t="s">
        <v>26</v>
      </c>
      <c r="I65" s="89">
        <f>$I$53*M65</f>
        <v>0</v>
      </c>
      <c r="J65" s="137" t="s">
        <v>26</v>
      </c>
      <c r="K65" s="89">
        <f>$K$53*M65</f>
        <v>0</v>
      </c>
      <c r="L65" s="90" t="s">
        <v>26</v>
      </c>
      <c r="M65" s="91"/>
      <c r="N65" s="37"/>
      <c r="S65" s="39"/>
      <c r="T65" s="39"/>
    </row>
    <row r="66" spans="1:21" s="38" customFormat="1" ht="15" customHeight="1" x14ac:dyDescent="0.2">
      <c r="A66" s="34"/>
      <c r="B66" s="75"/>
      <c r="C66" s="75"/>
      <c r="D66" s="58" t="s">
        <v>32</v>
      </c>
      <c r="E66" s="93">
        <f>SUM(E64:E65)</f>
        <v>0</v>
      </c>
      <c r="F66" s="72" t="s">
        <v>26</v>
      </c>
      <c r="G66" s="93">
        <f>SUM(G64:G65)</f>
        <v>0</v>
      </c>
      <c r="H66" s="73" t="s">
        <v>26</v>
      </c>
      <c r="I66" s="93">
        <f>SUM(I64:I65)</f>
        <v>0</v>
      </c>
      <c r="J66" s="90" t="s">
        <v>26</v>
      </c>
      <c r="K66" s="93">
        <f>SUM(K64:K65)</f>
        <v>0</v>
      </c>
      <c r="L66" s="90" t="s">
        <v>26</v>
      </c>
      <c r="M66" s="152"/>
      <c r="N66" s="37"/>
      <c r="S66" s="39"/>
      <c r="T66" s="39"/>
    </row>
    <row r="67" spans="1:21" s="38" customFormat="1" ht="15" customHeight="1" x14ac:dyDescent="0.2">
      <c r="A67" s="34"/>
      <c r="B67" s="54" t="s">
        <v>49</v>
      </c>
      <c r="C67" s="75"/>
      <c r="D67" s="58"/>
      <c r="E67" s="94"/>
      <c r="F67" s="95"/>
      <c r="G67" s="94"/>
      <c r="H67" s="96"/>
      <c r="I67" s="94"/>
      <c r="J67" s="97"/>
      <c r="K67" s="94"/>
      <c r="L67" s="97"/>
      <c r="M67" s="152"/>
      <c r="N67" s="37"/>
      <c r="S67" s="39"/>
      <c r="T67" s="39"/>
    </row>
    <row r="68" spans="1:21" s="38" customFormat="1" ht="15" customHeight="1" x14ac:dyDescent="0.2">
      <c r="A68" s="34"/>
      <c r="B68" s="98" t="s">
        <v>50</v>
      </c>
      <c r="C68" s="151"/>
      <c r="D68" s="151"/>
      <c r="E68" s="89">
        <f>$E$53*M68</f>
        <v>0</v>
      </c>
      <c r="F68" s="135" t="s">
        <v>26</v>
      </c>
      <c r="G68" s="89">
        <f>$G$53*M68</f>
        <v>0</v>
      </c>
      <c r="H68" s="136" t="s">
        <v>26</v>
      </c>
      <c r="I68" s="89">
        <f>$I$53*M68</f>
        <v>0</v>
      </c>
      <c r="J68" s="137" t="s">
        <v>26</v>
      </c>
      <c r="K68" s="89">
        <f>$K$53*M68</f>
        <v>0</v>
      </c>
      <c r="L68" s="90" t="s">
        <v>26</v>
      </c>
      <c r="M68" s="91"/>
      <c r="N68" s="37"/>
      <c r="S68" s="39"/>
      <c r="T68" s="39"/>
    </row>
    <row r="69" spans="1:21" s="38" customFormat="1" ht="15" customHeight="1" x14ac:dyDescent="0.2">
      <c r="A69" s="34"/>
      <c r="B69" s="151" t="s">
        <v>51</v>
      </c>
      <c r="C69" s="151"/>
      <c r="D69" s="151"/>
      <c r="E69" s="89">
        <f>$E$53*M69</f>
        <v>0</v>
      </c>
      <c r="F69" s="135" t="s">
        <v>26</v>
      </c>
      <c r="G69" s="89">
        <f>$G$53*M69</f>
        <v>0</v>
      </c>
      <c r="H69" s="136" t="s">
        <v>26</v>
      </c>
      <c r="I69" s="89">
        <f>$I$53*M69</f>
        <v>0</v>
      </c>
      <c r="J69" s="137" t="s">
        <v>26</v>
      </c>
      <c r="K69" s="89">
        <f>$K$53*M69</f>
        <v>0</v>
      </c>
      <c r="L69" s="90" t="s">
        <v>26</v>
      </c>
      <c r="M69" s="91"/>
      <c r="N69" s="37"/>
      <c r="S69" s="39"/>
      <c r="T69" s="39"/>
    </row>
    <row r="70" spans="1:21" s="38" customFormat="1" ht="15" customHeight="1" x14ac:dyDescent="0.2">
      <c r="A70" s="34"/>
      <c r="B70" s="151" t="s">
        <v>52</v>
      </c>
      <c r="C70" s="151"/>
      <c r="D70" s="151"/>
      <c r="E70" s="89">
        <f>$E$53*M70</f>
        <v>0</v>
      </c>
      <c r="F70" s="135" t="s">
        <v>26</v>
      </c>
      <c r="G70" s="89">
        <f>$G$53*M70</f>
        <v>0</v>
      </c>
      <c r="H70" s="136" t="s">
        <v>26</v>
      </c>
      <c r="I70" s="89">
        <f>$I$53*M70</f>
        <v>0</v>
      </c>
      <c r="J70" s="137" t="s">
        <v>26</v>
      </c>
      <c r="K70" s="89">
        <f>$K$53*M70</f>
        <v>0</v>
      </c>
      <c r="L70" s="90" t="s">
        <v>26</v>
      </c>
      <c r="M70" s="91">
        <v>1.5E-3</v>
      </c>
      <c r="N70" s="37"/>
      <c r="S70" s="39"/>
      <c r="T70" s="39"/>
    </row>
    <row r="71" spans="1:21" s="38" customFormat="1" ht="15" customHeight="1" x14ac:dyDescent="0.2">
      <c r="A71" s="34"/>
      <c r="B71" s="75"/>
      <c r="C71" s="75"/>
      <c r="D71" s="58" t="s">
        <v>32</v>
      </c>
      <c r="E71" s="93">
        <f>SUM(E68:E70)</f>
        <v>0</v>
      </c>
      <c r="F71" s="72" t="s">
        <v>26</v>
      </c>
      <c r="G71" s="93">
        <f>SUM(G68:G70)</f>
        <v>0</v>
      </c>
      <c r="H71" s="72" t="s">
        <v>26</v>
      </c>
      <c r="I71" s="93">
        <f>SUM(I68:I70)</f>
        <v>0</v>
      </c>
      <c r="J71" s="72" t="s">
        <v>26</v>
      </c>
      <c r="K71" s="93">
        <f>SUM(K68:K70)</f>
        <v>0</v>
      </c>
      <c r="L71" s="90" t="s">
        <v>26</v>
      </c>
      <c r="M71" s="152"/>
      <c r="N71" s="37"/>
      <c r="S71" s="39"/>
      <c r="T71" s="39"/>
    </row>
    <row r="72" spans="1:21" s="101" customFormat="1" ht="15" customHeight="1" x14ac:dyDescent="0.2">
      <c r="A72" s="74"/>
      <c r="B72" s="75" t="s">
        <v>53</v>
      </c>
      <c r="C72" s="75"/>
      <c r="D72" s="75"/>
      <c r="E72" s="76">
        <f>E52+E62+E66+E71</f>
        <v>0</v>
      </c>
      <c r="F72" s="77" t="s">
        <v>26</v>
      </c>
      <c r="G72" s="76">
        <f>G52+G62+G66+G71</f>
        <v>0</v>
      </c>
      <c r="H72" s="78" t="s">
        <v>26</v>
      </c>
      <c r="I72" s="76">
        <f>I52+I62+I66+I71</f>
        <v>0</v>
      </c>
      <c r="J72" s="77" t="s">
        <v>26</v>
      </c>
      <c r="K72" s="76">
        <f>K52+K62+K66+K71</f>
        <v>0</v>
      </c>
      <c r="L72" s="99" t="s">
        <v>26</v>
      </c>
      <c r="M72" s="75"/>
      <c r="N72" s="100"/>
      <c r="R72" s="38"/>
      <c r="S72" s="39"/>
      <c r="T72" s="39"/>
      <c r="U72" s="38"/>
    </row>
    <row r="73" spans="1:21" s="38" customFormat="1" ht="15" customHeight="1" x14ac:dyDescent="0.2">
      <c r="A73" s="34"/>
      <c r="B73" s="54" t="s">
        <v>54</v>
      </c>
      <c r="C73" s="151"/>
      <c r="D73" s="151"/>
      <c r="E73" s="94"/>
      <c r="F73" s="83"/>
      <c r="G73" s="102"/>
      <c r="H73" s="85"/>
      <c r="I73" s="102"/>
      <c r="J73" s="103"/>
      <c r="K73" s="102"/>
      <c r="L73" s="103"/>
      <c r="M73" s="151"/>
      <c r="N73" s="37"/>
      <c r="R73" s="101"/>
      <c r="S73" s="104"/>
      <c r="T73" s="104"/>
      <c r="U73" s="101"/>
    </row>
    <row r="74" spans="1:21" s="38" customFormat="1" ht="15" customHeight="1" x14ac:dyDescent="0.2">
      <c r="A74" s="34"/>
      <c r="B74" s="151" t="s">
        <v>55</v>
      </c>
      <c r="C74" s="151"/>
      <c r="D74" s="151"/>
      <c r="E74" s="105">
        <v>12</v>
      </c>
      <c r="F74" s="83"/>
      <c r="G74" s="105"/>
      <c r="H74" s="85"/>
      <c r="I74" s="105"/>
      <c r="J74" s="106"/>
      <c r="K74" s="105"/>
      <c r="L74" s="106"/>
      <c r="M74" s="151"/>
      <c r="N74" s="37"/>
      <c r="S74" s="39"/>
      <c r="T74" s="39"/>
    </row>
    <row r="75" spans="1:21" s="38" customFormat="1" ht="15" customHeight="1" x14ac:dyDescent="0.2">
      <c r="A75" s="34"/>
      <c r="B75" s="151" t="s">
        <v>56</v>
      </c>
      <c r="C75" s="151"/>
      <c r="D75" s="151"/>
      <c r="E75" s="76">
        <f>E72*E74</f>
        <v>0</v>
      </c>
      <c r="F75" s="79" t="s">
        <v>26</v>
      </c>
      <c r="G75" s="76">
        <f>G72*G74</f>
        <v>0</v>
      </c>
      <c r="H75" s="79" t="s">
        <v>26</v>
      </c>
      <c r="I75" s="76">
        <f>I72*I74</f>
        <v>0</v>
      </c>
      <c r="J75" s="79" t="s">
        <v>26</v>
      </c>
      <c r="K75" s="76">
        <f>K72*K74</f>
        <v>0</v>
      </c>
      <c r="L75" s="79" t="s">
        <v>26</v>
      </c>
      <c r="M75" s="151"/>
      <c r="N75" s="37"/>
      <c r="S75" s="39"/>
      <c r="T75" s="39"/>
    </row>
    <row r="76" spans="1:21" s="38" customFormat="1" ht="5.25" customHeight="1" x14ac:dyDescent="0.2">
      <c r="A76" s="34"/>
      <c r="B76" s="151"/>
      <c r="C76" s="151"/>
      <c r="D76" s="151"/>
      <c r="E76" s="107"/>
      <c r="F76" s="48"/>
      <c r="G76" s="151"/>
      <c r="H76" s="151"/>
      <c r="I76" s="151"/>
      <c r="J76" s="151"/>
      <c r="K76" s="151"/>
      <c r="L76" s="151"/>
      <c r="M76" s="151"/>
      <c r="N76" s="37"/>
      <c r="S76" s="39"/>
      <c r="T76" s="39"/>
    </row>
    <row r="77" spans="1:21" s="101" customFormat="1" ht="12.75" customHeight="1" x14ac:dyDescent="0.2">
      <c r="A77" s="74"/>
      <c r="B77" s="75" t="s">
        <v>57</v>
      </c>
      <c r="C77" s="75"/>
      <c r="D77" s="75"/>
      <c r="E77" s="76">
        <f>E75+G75+I75+K75</f>
        <v>0</v>
      </c>
      <c r="F77" s="90" t="s">
        <v>26</v>
      </c>
      <c r="G77" s="75"/>
      <c r="H77" s="75"/>
      <c r="I77" s="75"/>
      <c r="J77" s="75"/>
      <c r="K77" s="75"/>
      <c r="L77" s="75"/>
      <c r="M77" s="79" t="s">
        <v>58</v>
      </c>
      <c r="N77" s="100"/>
      <c r="R77" s="38"/>
      <c r="S77" s="39"/>
      <c r="T77" s="39"/>
      <c r="U77" s="38"/>
    </row>
    <row r="78" spans="1:21" s="101" customFormat="1" ht="12.75" customHeight="1" x14ac:dyDescent="0.2">
      <c r="A78" s="74"/>
      <c r="B78" s="157" t="s">
        <v>59</v>
      </c>
      <c r="C78" s="157"/>
      <c r="D78" s="158"/>
      <c r="E78" s="138"/>
      <c r="F78" s="90" t="s">
        <v>26</v>
      </c>
      <c r="G78" s="75"/>
      <c r="H78" s="75"/>
      <c r="I78" s="75"/>
      <c r="J78" s="75"/>
      <c r="K78" s="75"/>
      <c r="L78" s="75"/>
      <c r="M78" s="91"/>
      <c r="N78" s="100"/>
      <c r="S78" s="104"/>
      <c r="T78" s="104"/>
    </row>
    <row r="79" spans="1:21" s="101" customFormat="1" ht="12.75" customHeight="1" x14ac:dyDescent="0.2">
      <c r="A79" s="74"/>
      <c r="B79" s="157" t="s">
        <v>60</v>
      </c>
      <c r="C79" s="157"/>
      <c r="D79" s="158"/>
      <c r="E79" s="93">
        <f>IF(T51&gt;T55,S52*S59,IF(T51+T52&gt;T55,T58*M79+T57*S59,S52*M79))</f>
        <v>0</v>
      </c>
      <c r="F79" s="90" t="s">
        <v>26</v>
      </c>
      <c r="G79" s="75"/>
      <c r="H79" s="75"/>
      <c r="I79" s="75"/>
      <c r="J79" s="75"/>
      <c r="K79" s="75"/>
      <c r="L79" s="75"/>
      <c r="M79" s="108">
        <f>SUM(M57:M61)</f>
        <v>0.192</v>
      </c>
      <c r="N79" s="100"/>
      <c r="S79" s="104"/>
      <c r="T79" s="104"/>
    </row>
    <row r="80" spans="1:21" s="38" customFormat="1" ht="12.75" customHeight="1" x14ac:dyDescent="0.2">
      <c r="A80" s="34"/>
      <c r="B80" s="157" t="s">
        <v>61</v>
      </c>
      <c r="C80" s="157"/>
      <c r="D80" s="158"/>
      <c r="E80" s="93">
        <f>$E$78*M80</f>
        <v>0</v>
      </c>
      <c r="F80" s="90" t="s">
        <v>26</v>
      </c>
      <c r="G80" s="109"/>
      <c r="H80" s="151"/>
      <c r="I80" s="151"/>
      <c r="J80" s="151"/>
      <c r="K80" s="151"/>
      <c r="L80" s="151"/>
      <c r="M80" s="108">
        <f>SUM(M64:M65)</f>
        <v>0</v>
      </c>
      <c r="N80" s="37"/>
      <c r="R80" s="101"/>
      <c r="S80" s="104"/>
      <c r="T80" s="104"/>
      <c r="U80" s="101"/>
    </row>
    <row r="81" spans="1:21" s="38" customFormat="1" ht="12.75" customHeight="1" x14ac:dyDescent="0.2">
      <c r="A81" s="34"/>
      <c r="B81" s="157" t="s">
        <v>62</v>
      </c>
      <c r="C81" s="157"/>
      <c r="D81" s="158"/>
      <c r="E81" s="93">
        <f>$E$78*M81</f>
        <v>0</v>
      </c>
      <c r="F81" s="90" t="s">
        <v>26</v>
      </c>
      <c r="G81" s="151"/>
      <c r="H81" s="151"/>
      <c r="I81" s="151"/>
      <c r="J81" s="151"/>
      <c r="K81" s="151"/>
      <c r="L81" s="151"/>
      <c r="M81" s="108">
        <f>M68+M70</f>
        <v>1.5E-3</v>
      </c>
      <c r="N81" s="37"/>
      <c r="S81" s="39"/>
      <c r="T81" s="39"/>
    </row>
    <row r="82" spans="1:21" s="38" customFormat="1" ht="12.75" hidden="1" customHeight="1" x14ac:dyDescent="0.2">
      <c r="A82" s="34"/>
      <c r="B82" s="157"/>
      <c r="C82" s="157"/>
      <c r="D82" s="158"/>
      <c r="E82" s="110">
        <f>$E$78*M82</f>
        <v>0</v>
      </c>
      <c r="F82" s="90" t="s">
        <v>26</v>
      </c>
      <c r="G82" s="151"/>
      <c r="H82" s="151"/>
      <c r="I82" s="151"/>
      <c r="J82" s="151"/>
      <c r="K82" s="151"/>
      <c r="L82" s="151"/>
      <c r="M82" s="111"/>
      <c r="N82" s="37"/>
      <c r="S82" s="39"/>
      <c r="T82" s="39"/>
    </row>
    <row r="83" spans="1:21" s="38" customFormat="1" ht="12.75" hidden="1" customHeight="1" x14ac:dyDescent="0.2">
      <c r="A83" s="34"/>
      <c r="B83" s="157"/>
      <c r="C83" s="157"/>
      <c r="D83" s="158"/>
      <c r="E83" s="110">
        <f>$E$78*M83</f>
        <v>0</v>
      </c>
      <c r="F83" s="90" t="s">
        <v>26</v>
      </c>
      <c r="G83" s="151"/>
      <c r="H83" s="151"/>
      <c r="I83" s="151"/>
      <c r="J83" s="151"/>
      <c r="K83" s="151"/>
      <c r="L83" s="151"/>
      <c r="M83" s="111"/>
      <c r="N83" s="37"/>
      <c r="S83" s="39"/>
      <c r="T83" s="39"/>
    </row>
    <row r="84" spans="1:21" s="38" customFormat="1" ht="12.75" customHeight="1" x14ac:dyDescent="0.2">
      <c r="A84" s="34"/>
      <c r="B84" s="157" t="s">
        <v>63</v>
      </c>
      <c r="C84" s="157"/>
      <c r="D84" s="158"/>
      <c r="E84" s="93">
        <f>(E53*E74+G53*G74+I53*I74+K53*K74+E78)*H84*J84/1000</f>
        <v>0</v>
      </c>
      <c r="F84" s="90" t="s">
        <v>26</v>
      </c>
      <c r="G84" s="151" t="s">
        <v>64</v>
      </c>
      <c r="H84" s="112"/>
      <c r="I84" s="151" t="s">
        <v>65</v>
      </c>
      <c r="J84" s="112"/>
      <c r="K84" s="151"/>
      <c r="L84" s="151"/>
      <c r="M84" s="113"/>
      <c r="N84" s="37"/>
      <c r="S84" s="39"/>
      <c r="T84" s="39"/>
    </row>
    <row r="85" spans="1:21" s="38" customFormat="1" ht="12.75" customHeight="1" x14ac:dyDescent="0.2">
      <c r="A85" s="34"/>
      <c r="B85" s="159" t="s">
        <v>66</v>
      </c>
      <c r="C85" s="159"/>
      <c r="D85" s="160"/>
      <c r="E85" s="93">
        <f>(E53*E74+G53*G74+I53*I74+K53*K74+E78)*J85/1000</f>
        <v>0</v>
      </c>
      <c r="F85" s="90" t="s">
        <v>26</v>
      </c>
      <c r="G85" s="151"/>
      <c r="H85" s="151"/>
      <c r="I85" s="151" t="s">
        <v>65</v>
      </c>
      <c r="J85" s="112"/>
      <c r="K85" s="151"/>
      <c r="L85" s="151"/>
      <c r="M85" s="113"/>
      <c r="N85" s="37"/>
      <c r="S85" s="39"/>
      <c r="T85" s="39"/>
    </row>
    <row r="86" spans="1:21" s="38" customFormat="1" ht="12.75" customHeight="1" x14ac:dyDescent="0.2">
      <c r="A86" s="34"/>
      <c r="B86" s="155"/>
      <c r="C86" s="155"/>
      <c r="D86" s="156"/>
      <c r="E86" s="71"/>
      <c r="F86" s="90" t="s">
        <v>26</v>
      </c>
      <c r="G86" s="151"/>
      <c r="H86" s="151"/>
      <c r="I86" s="151"/>
      <c r="J86" s="134"/>
      <c r="K86" s="151"/>
      <c r="L86" s="151"/>
      <c r="M86" s="113"/>
      <c r="N86" s="37"/>
      <c r="S86" s="39"/>
      <c r="T86" s="39"/>
    </row>
    <row r="87" spans="1:21" s="38" customFormat="1" ht="12.75" customHeight="1" x14ac:dyDescent="0.2">
      <c r="A87" s="34"/>
      <c r="B87" s="155"/>
      <c r="C87" s="155"/>
      <c r="D87" s="156"/>
      <c r="E87" s="71"/>
      <c r="F87" s="90" t="s">
        <v>26</v>
      </c>
      <c r="G87" s="151"/>
      <c r="H87" s="151"/>
      <c r="I87" s="151"/>
      <c r="J87" s="114"/>
      <c r="K87" s="151"/>
      <c r="L87" s="151"/>
      <c r="M87" s="113"/>
      <c r="N87" s="37"/>
      <c r="S87" s="39"/>
      <c r="T87" s="39"/>
    </row>
    <row r="88" spans="1:21" s="151" customFormat="1" ht="5.25" customHeight="1" thickBot="1" x14ac:dyDescent="0.25">
      <c r="A88" s="34"/>
      <c r="E88" s="107"/>
      <c r="F88" s="48"/>
      <c r="N88" s="37"/>
      <c r="R88" s="38"/>
      <c r="S88" s="39"/>
      <c r="T88" s="39"/>
      <c r="U88" s="38"/>
    </row>
    <row r="89" spans="1:21" s="38" customFormat="1" ht="12.75" customHeight="1" thickBot="1" x14ac:dyDescent="0.25">
      <c r="A89" s="34"/>
      <c r="B89" s="47" t="s">
        <v>67</v>
      </c>
      <c r="C89" s="151"/>
      <c r="D89" s="151"/>
      <c r="E89" s="115">
        <f>SUM(E77:E87)</f>
        <v>0</v>
      </c>
      <c r="F89" s="116" t="s">
        <v>26</v>
      </c>
      <c r="G89" s="117" t="s">
        <v>68</v>
      </c>
      <c r="H89" s="117" t="s">
        <v>69</v>
      </c>
      <c r="I89" s="118">
        <f>E52*E74+G52*G74+I52*I74+K52*K74+E78+E86+E87</f>
        <v>0</v>
      </c>
      <c r="J89" s="119" t="s">
        <v>70</v>
      </c>
      <c r="K89" s="118">
        <f>(E62+E66+E71)*E74+(G62+G66+G71)*G74+(I62+I66+I71)*I74+(K62+K66+K71)*K74+E79+E80+E81</f>
        <v>0</v>
      </c>
      <c r="L89" s="120" t="s">
        <v>71</v>
      </c>
      <c r="M89" s="118">
        <f>E84+E85</f>
        <v>0</v>
      </c>
      <c r="N89" s="37"/>
      <c r="R89" s="151"/>
      <c r="S89" s="107"/>
      <c r="T89" s="107"/>
      <c r="U89" s="151"/>
    </row>
    <row r="90" spans="1:21" s="38" customFormat="1" ht="4.5" customHeight="1" thickBot="1" x14ac:dyDescent="0.25">
      <c r="A90" s="121"/>
      <c r="B90" s="122"/>
      <c r="C90" s="122"/>
      <c r="D90" s="122"/>
      <c r="E90" s="122"/>
      <c r="F90" s="123"/>
      <c r="G90" s="122"/>
      <c r="H90" s="122"/>
      <c r="I90" s="122"/>
      <c r="J90" s="122"/>
      <c r="K90" s="122"/>
      <c r="L90" s="122"/>
      <c r="M90" s="122"/>
      <c r="N90" s="124"/>
      <c r="S90" s="39"/>
      <c r="T90" s="39"/>
    </row>
    <row r="91" spans="1:21" x14ac:dyDescent="0.25">
      <c r="A91" s="38"/>
      <c r="B91" s="38"/>
      <c r="C91" s="38"/>
      <c r="D91" s="38"/>
      <c r="E91" s="38"/>
      <c r="F91" s="125"/>
      <c r="G91" s="38"/>
      <c r="H91" s="38"/>
      <c r="I91" s="38"/>
    </row>
    <row r="92" spans="1:21" x14ac:dyDescent="0.25">
      <c r="A92" s="38"/>
      <c r="B92" s="38"/>
      <c r="C92" s="38"/>
      <c r="D92" s="38"/>
      <c r="E92" s="38"/>
      <c r="F92" s="125"/>
      <c r="G92" s="38"/>
      <c r="H92" s="38"/>
      <c r="I92" s="38"/>
    </row>
    <row r="93" spans="1:21" x14ac:dyDescent="0.25">
      <c r="A93" s="38"/>
      <c r="B93" s="38"/>
      <c r="C93" s="38"/>
      <c r="D93" s="38"/>
      <c r="E93" s="38"/>
      <c r="F93" s="125"/>
      <c r="G93" s="38"/>
      <c r="H93" s="38"/>
      <c r="I93" s="38"/>
    </row>
    <row r="94" spans="1:21" x14ac:dyDescent="0.25">
      <c r="A94" s="38"/>
      <c r="B94" s="38"/>
      <c r="C94" s="38"/>
      <c r="D94" s="38"/>
      <c r="E94" s="38"/>
      <c r="F94" s="125"/>
      <c r="G94" s="38"/>
      <c r="H94" s="38"/>
      <c r="I94" s="38"/>
    </row>
    <row r="95" spans="1:21" x14ac:dyDescent="0.25">
      <c r="A95" s="38"/>
      <c r="B95" s="38"/>
      <c r="C95" s="38"/>
      <c r="D95" s="38"/>
      <c r="E95" s="38"/>
      <c r="F95" s="125"/>
      <c r="G95" s="38"/>
      <c r="H95" s="38"/>
      <c r="I95" s="38"/>
    </row>
    <row r="96" spans="1:21" x14ac:dyDescent="0.25">
      <c r="A96" s="38"/>
      <c r="B96" s="38"/>
      <c r="C96" s="38"/>
      <c r="D96" s="38"/>
      <c r="E96" s="38"/>
      <c r="F96" s="125"/>
      <c r="G96" s="38"/>
      <c r="H96" s="38"/>
      <c r="I96" s="38"/>
    </row>
  </sheetData>
  <mergeCells count="29">
    <mergeCell ref="A43:B43"/>
    <mergeCell ref="E12:G12"/>
    <mergeCell ref="I12:J12"/>
    <mergeCell ref="I16:J16"/>
    <mergeCell ref="E18:M18"/>
    <mergeCell ref="L23:M23"/>
    <mergeCell ref="M34:M36"/>
    <mergeCell ref="A3:B3"/>
    <mergeCell ref="C3:F3"/>
    <mergeCell ref="H3:M3"/>
    <mergeCell ref="D5:M5"/>
    <mergeCell ref="D7:M7"/>
    <mergeCell ref="A44:B44"/>
    <mergeCell ref="E44:K44"/>
    <mergeCell ref="S49:T49"/>
    <mergeCell ref="B85:D85"/>
    <mergeCell ref="B86:D86"/>
    <mergeCell ref="B51:D51"/>
    <mergeCell ref="B65:D65"/>
    <mergeCell ref="B87:D87"/>
    <mergeCell ref="B49:D49"/>
    <mergeCell ref="B84:D84"/>
    <mergeCell ref="B78:D78"/>
    <mergeCell ref="B79:D79"/>
    <mergeCell ref="B80:D80"/>
    <mergeCell ref="B81:D81"/>
    <mergeCell ref="B82:D82"/>
    <mergeCell ref="B83:D83"/>
    <mergeCell ref="B50:D50"/>
  </mergeCells>
  <pageMargins left="0.70866141732283472" right="0.31496062992125984" top="0.59055118110236227" bottom="0.39370078740157483" header="0.31496062992125984" footer="0.31496062992125984"/>
  <pageSetup paperSize="9" scale="76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5247F-0E19-4447-8454-7EBD9CF60865}">
  <sheetPr>
    <pageSetUpPr fitToPage="1"/>
  </sheetPr>
  <dimension ref="A1:Y96"/>
  <sheetViews>
    <sheetView zoomScaleNormal="100" workbookViewId="0">
      <selection activeCell="C3" sqref="C3:F3"/>
    </sheetView>
  </sheetViews>
  <sheetFormatPr baseColWidth="10" defaultRowHeight="15" x14ac:dyDescent="0.25"/>
  <cols>
    <col min="1" max="1" width="2.28515625" style="5" customWidth="1"/>
    <col min="2" max="2" width="3.7109375" style="5" customWidth="1"/>
    <col min="3" max="3" width="9.140625" style="5" customWidth="1"/>
    <col min="4" max="4" width="18.7109375" style="5" customWidth="1"/>
    <col min="5" max="5" width="10.7109375" style="5" customWidth="1"/>
    <col min="6" max="6" width="4.28515625" style="23" customWidth="1"/>
    <col min="7" max="7" width="10.7109375" style="5" customWidth="1"/>
    <col min="8" max="8" width="5.140625" style="5" customWidth="1"/>
    <col min="9" max="9" width="10.140625" style="5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11.42578125" hidden="1" customWidth="1"/>
  </cols>
  <sheetData>
    <row r="1" spans="1:25" s="5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S1" s="6"/>
      <c r="T1" s="6"/>
    </row>
    <row r="2" spans="1:25" s="5" customFormat="1" ht="12.75" x14ac:dyDescent="0.2">
      <c r="A2" s="7"/>
      <c r="B2" s="8" t="s">
        <v>1</v>
      </c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10"/>
      <c r="S2" s="6"/>
      <c r="T2" s="6"/>
    </row>
    <row r="3" spans="1:25" s="13" customFormat="1" ht="18" customHeight="1" x14ac:dyDescent="0.2">
      <c r="A3" s="172" t="s">
        <v>2</v>
      </c>
      <c r="B3" s="173"/>
      <c r="C3" s="174"/>
      <c r="D3" s="175"/>
      <c r="E3" s="175"/>
      <c r="F3" s="176"/>
      <c r="G3" s="11" t="s">
        <v>3</v>
      </c>
      <c r="H3" s="174"/>
      <c r="I3" s="175"/>
      <c r="J3" s="175"/>
      <c r="K3" s="175"/>
      <c r="L3" s="175"/>
      <c r="M3" s="176"/>
      <c r="N3" s="12"/>
      <c r="P3" s="14" t="s">
        <v>78</v>
      </c>
      <c r="Q3" s="14"/>
      <c r="R3" s="14"/>
      <c r="S3" s="15"/>
      <c r="T3" s="15"/>
      <c r="U3" s="14"/>
      <c r="V3" s="14"/>
      <c r="W3" s="14"/>
      <c r="X3" s="14"/>
      <c r="Y3" s="14"/>
    </row>
    <row r="4" spans="1:25" s="13" customFormat="1" ht="5.25" customHeight="1" x14ac:dyDescent="0.2">
      <c r="A4" s="147"/>
      <c r="B4" s="148"/>
      <c r="C4" s="16"/>
      <c r="D4" s="16"/>
      <c r="E4" s="11"/>
      <c r="F4" s="148"/>
      <c r="G4" s="148"/>
      <c r="H4" s="11"/>
      <c r="I4" s="11"/>
      <c r="J4" s="17"/>
      <c r="K4" s="11"/>
      <c r="L4" s="17"/>
      <c r="M4" s="17"/>
      <c r="N4" s="12"/>
      <c r="S4" s="18"/>
      <c r="T4" s="18"/>
    </row>
    <row r="5" spans="1:25" s="13" customFormat="1" ht="18" customHeight="1" x14ac:dyDescent="0.2">
      <c r="A5" s="147" t="s">
        <v>4</v>
      </c>
      <c r="B5" s="148"/>
      <c r="C5" s="16"/>
      <c r="D5" s="174"/>
      <c r="E5" s="175"/>
      <c r="F5" s="175"/>
      <c r="G5" s="175"/>
      <c r="H5" s="175"/>
      <c r="I5" s="175"/>
      <c r="J5" s="175"/>
      <c r="K5" s="175"/>
      <c r="L5" s="175"/>
      <c r="M5" s="176"/>
      <c r="N5" s="12"/>
      <c r="S5" s="18"/>
      <c r="T5" s="18"/>
    </row>
    <row r="6" spans="1:25" s="13" customFormat="1" ht="5.25" customHeight="1" x14ac:dyDescent="0.2">
      <c r="A6" s="147"/>
      <c r="B6" s="148"/>
      <c r="C6" s="16"/>
      <c r="D6" s="16"/>
      <c r="E6" s="11"/>
      <c r="F6" s="148"/>
      <c r="G6" s="148"/>
      <c r="H6" s="11"/>
      <c r="I6" s="11"/>
      <c r="J6" s="17"/>
      <c r="K6" s="11"/>
      <c r="L6" s="17"/>
      <c r="M6" s="17"/>
      <c r="N6" s="12"/>
      <c r="S6" s="18"/>
      <c r="T6" s="18"/>
    </row>
    <row r="7" spans="1:25" s="13" customFormat="1" ht="18" customHeight="1" x14ac:dyDescent="0.2">
      <c r="A7" s="147" t="s">
        <v>5</v>
      </c>
      <c r="B7" s="148"/>
      <c r="C7" s="16"/>
      <c r="D7" s="174"/>
      <c r="E7" s="175"/>
      <c r="F7" s="175"/>
      <c r="G7" s="175"/>
      <c r="H7" s="175"/>
      <c r="I7" s="175"/>
      <c r="J7" s="175"/>
      <c r="K7" s="175"/>
      <c r="L7" s="175"/>
      <c r="M7" s="176"/>
      <c r="N7" s="12"/>
      <c r="P7" s="19" t="s">
        <v>6</v>
      </c>
      <c r="Q7" s="19"/>
      <c r="R7" s="19"/>
      <c r="S7" s="130"/>
      <c r="T7" s="130"/>
      <c r="U7" s="19"/>
      <c r="V7" s="19"/>
      <c r="W7" s="19"/>
      <c r="X7" s="19"/>
      <c r="Y7" s="19"/>
    </row>
    <row r="8" spans="1:25" s="13" customFormat="1" ht="5.25" customHeight="1" thickBot="1" x14ac:dyDescent="0.25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  <c r="S8" s="18"/>
      <c r="T8" s="18"/>
    </row>
    <row r="9" spans="1:25" s="5" customFormat="1" ht="13.5" thickBot="1" x14ac:dyDescent="0.25">
      <c r="F9" s="23"/>
      <c r="S9" s="6"/>
      <c r="T9" s="6"/>
    </row>
    <row r="10" spans="1:25" s="26" customFormat="1" ht="12.75" x14ac:dyDescent="0.2">
      <c r="A10" s="1"/>
      <c r="B10" s="24" t="s">
        <v>7</v>
      </c>
      <c r="C10" s="2"/>
      <c r="D10" s="3"/>
      <c r="E10" s="3"/>
      <c r="F10" s="25"/>
      <c r="G10" s="3"/>
      <c r="H10" s="3"/>
      <c r="I10" s="3"/>
      <c r="J10" s="3"/>
      <c r="K10" s="3"/>
      <c r="L10" s="3"/>
      <c r="M10" s="3"/>
      <c r="N10" s="4"/>
      <c r="P10" s="27" t="s">
        <v>6</v>
      </c>
      <c r="Q10" s="28"/>
      <c r="R10" s="28"/>
      <c r="S10" s="29"/>
      <c r="T10" s="29"/>
      <c r="U10" s="28"/>
      <c r="V10" s="28"/>
      <c r="W10" s="28"/>
      <c r="X10" s="28"/>
      <c r="Y10" s="28"/>
    </row>
    <row r="11" spans="1:25" s="5" customFormat="1" ht="12.75" x14ac:dyDescent="0.2">
      <c r="A11" s="7"/>
      <c r="B11" s="30" t="s">
        <v>8</v>
      </c>
      <c r="C11" s="8"/>
      <c r="D11" s="9"/>
      <c r="E11" s="9"/>
      <c r="F11" s="31"/>
      <c r="G11" s="9"/>
      <c r="H11" s="9"/>
      <c r="I11" s="32"/>
      <c r="J11" s="33"/>
      <c r="K11" s="32"/>
      <c r="L11" s="33"/>
      <c r="M11" s="33"/>
      <c r="N11" s="10"/>
      <c r="S11" s="6"/>
      <c r="T11" s="6"/>
    </row>
    <row r="12" spans="1:25" s="38" customFormat="1" ht="13.5" customHeight="1" x14ac:dyDescent="0.2">
      <c r="A12" s="34"/>
      <c r="B12" s="151"/>
      <c r="C12" s="151"/>
      <c r="D12" s="151"/>
      <c r="E12" s="164" t="s">
        <v>9</v>
      </c>
      <c r="F12" s="164"/>
      <c r="G12" s="164"/>
      <c r="H12" s="151"/>
      <c r="I12" s="165"/>
      <c r="J12" s="165"/>
      <c r="K12" s="35"/>
      <c r="L12" s="36"/>
      <c r="M12" s="36"/>
      <c r="N12" s="37"/>
      <c r="S12" s="39"/>
      <c r="T12" s="39"/>
    </row>
    <row r="13" spans="1:25" s="5" customFormat="1" ht="3.75" customHeight="1" x14ac:dyDescent="0.2">
      <c r="A13" s="40"/>
      <c r="B13" s="41"/>
      <c r="C13" s="41"/>
      <c r="D13" s="41"/>
      <c r="E13" s="41"/>
      <c r="F13" s="42"/>
      <c r="G13" s="41"/>
      <c r="H13" s="41"/>
      <c r="I13" s="41"/>
      <c r="J13" s="41"/>
      <c r="K13" s="41"/>
      <c r="L13" s="41"/>
      <c r="M13" s="41"/>
      <c r="N13" s="43"/>
      <c r="S13" s="6"/>
      <c r="T13" s="6"/>
    </row>
    <row r="14" spans="1:25" s="5" customFormat="1" ht="3.75" customHeight="1" x14ac:dyDescent="0.2">
      <c r="A14" s="44"/>
      <c r="B14" s="26"/>
      <c r="C14" s="26"/>
      <c r="D14" s="26"/>
      <c r="E14" s="26"/>
      <c r="F14" s="45"/>
      <c r="G14" s="26"/>
      <c r="H14" s="26"/>
      <c r="I14" s="26"/>
      <c r="J14" s="26"/>
      <c r="K14" s="26"/>
      <c r="L14" s="26"/>
      <c r="M14" s="26"/>
      <c r="N14" s="46"/>
      <c r="S14" s="6"/>
      <c r="T14" s="6"/>
    </row>
    <row r="15" spans="1:25" s="5" customFormat="1" ht="12.75" x14ac:dyDescent="0.2">
      <c r="A15" s="44"/>
      <c r="B15" s="47" t="s">
        <v>10</v>
      </c>
      <c r="C15" s="26"/>
      <c r="D15" s="26"/>
      <c r="E15" s="26"/>
      <c r="F15" s="45"/>
      <c r="G15" s="26"/>
      <c r="H15" s="26"/>
      <c r="I15" s="26"/>
      <c r="J15" s="26"/>
      <c r="K15" s="26"/>
      <c r="L15" s="26"/>
      <c r="M15" s="26"/>
      <c r="N15" s="46"/>
      <c r="S15" s="6"/>
      <c r="T15" s="6"/>
    </row>
    <row r="16" spans="1:25" s="5" customFormat="1" ht="15" customHeight="1" x14ac:dyDescent="0.2">
      <c r="A16" s="44"/>
      <c r="B16" s="151" t="s">
        <v>11</v>
      </c>
      <c r="C16" s="26"/>
      <c r="D16" s="26"/>
      <c r="E16" s="26"/>
      <c r="F16" s="45"/>
      <c r="G16" s="26"/>
      <c r="H16" s="151"/>
      <c r="I16" s="165"/>
      <c r="J16" s="165"/>
      <c r="K16" s="35"/>
      <c r="L16" s="36"/>
      <c r="M16" s="36"/>
      <c r="N16" s="46"/>
      <c r="S16" s="6"/>
      <c r="T16" s="6"/>
    </row>
    <row r="17" spans="1:20" s="38" customFormat="1" ht="6" customHeight="1" x14ac:dyDescent="0.2">
      <c r="A17" s="34"/>
      <c r="B17" s="151"/>
      <c r="C17" s="151"/>
      <c r="D17" s="151"/>
      <c r="E17" s="151"/>
      <c r="F17" s="48"/>
      <c r="G17" s="151"/>
      <c r="H17" s="151"/>
      <c r="I17" s="151"/>
      <c r="J17" s="151"/>
      <c r="K17" s="151"/>
      <c r="L17" s="151"/>
      <c r="M17" s="151"/>
      <c r="N17" s="37"/>
      <c r="S17" s="39"/>
      <c r="T17" s="39"/>
    </row>
    <row r="18" spans="1:20" s="5" customFormat="1" ht="15" customHeight="1" x14ac:dyDescent="0.2">
      <c r="A18" s="44"/>
      <c r="B18" s="151" t="s">
        <v>12</v>
      </c>
      <c r="C18" s="26"/>
      <c r="D18" s="26"/>
      <c r="E18" s="166"/>
      <c r="F18" s="166"/>
      <c r="G18" s="166"/>
      <c r="H18" s="166"/>
      <c r="I18" s="166"/>
      <c r="J18" s="166"/>
      <c r="K18" s="166"/>
      <c r="L18" s="166"/>
      <c r="M18" s="166"/>
      <c r="N18" s="46"/>
      <c r="S18" s="6"/>
      <c r="T18" s="6"/>
    </row>
    <row r="19" spans="1:20" s="5" customFormat="1" ht="3.75" customHeight="1" x14ac:dyDescent="0.2">
      <c r="A19" s="40"/>
      <c r="B19" s="41"/>
      <c r="C19" s="41"/>
      <c r="D19" s="41"/>
      <c r="E19" s="41"/>
      <c r="F19" s="42"/>
      <c r="G19" s="41"/>
      <c r="H19" s="41"/>
      <c r="I19" s="41"/>
      <c r="J19" s="41"/>
      <c r="K19" s="41"/>
      <c r="L19" s="41"/>
      <c r="M19" s="41"/>
      <c r="N19" s="43"/>
      <c r="S19" s="6"/>
      <c r="T19" s="6"/>
    </row>
    <row r="20" spans="1:20" s="5" customFormat="1" ht="12.75" x14ac:dyDescent="0.2">
      <c r="A20" s="44"/>
      <c r="B20" s="47" t="s">
        <v>13</v>
      </c>
      <c r="C20" s="26"/>
      <c r="D20" s="26"/>
      <c r="E20" s="26"/>
      <c r="F20" s="45"/>
      <c r="G20" s="26"/>
      <c r="H20" s="26"/>
      <c r="I20" s="26"/>
      <c r="J20" s="26"/>
      <c r="K20" s="26"/>
      <c r="L20" s="26"/>
      <c r="M20" s="26"/>
      <c r="N20" s="46"/>
      <c r="S20" s="6"/>
      <c r="T20" s="6"/>
    </row>
    <row r="21" spans="1:20" s="13" customFormat="1" ht="15" customHeight="1" x14ac:dyDescent="0.2">
      <c r="A21" s="49"/>
      <c r="B21" s="30" t="s">
        <v>14</v>
      </c>
      <c r="C21" s="50"/>
      <c r="D21" s="50"/>
      <c r="E21" s="50"/>
      <c r="F21" s="51"/>
      <c r="G21" s="50"/>
      <c r="H21" s="50"/>
      <c r="I21" s="50"/>
      <c r="J21" s="50"/>
      <c r="K21" s="50"/>
      <c r="L21" s="50"/>
      <c r="M21" s="50"/>
      <c r="N21" s="52"/>
      <c r="S21" s="18"/>
      <c r="T21" s="18"/>
    </row>
    <row r="22" spans="1:20" s="13" customFormat="1" ht="4.5" customHeight="1" x14ac:dyDescent="0.2">
      <c r="A22" s="53"/>
      <c r="B22" s="54"/>
      <c r="C22" s="16"/>
      <c r="D22" s="16"/>
      <c r="E22" s="16"/>
      <c r="F22" s="55"/>
      <c r="G22" s="16"/>
      <c r="H22" s="16"/>
      <c r="I22" s="16"/>
      <c r="J22" s="16"/>
      <c r="K22" s="16"/>
      <c r="L22" s="16"/>
      <c r="M22" s="16"/>
      <c r="N22" s="12"/>
      <c r="S22" s="18"/>
      <c r="T22" s="18"/>
    </row>
    <row r="23" spans="1:20" s="38" customFormat="1" ht="15" customHeight="1" x14ac:dyDescent="0.2">
      <c r="A23" s="34"/>
      <c r="B23" s="56"/>
      <c r="C23" s="151" t="s">
        <v>15</v>
      </c>
      <c r="D23" s="151"/>
      <c r="E23" s="57"/>
      <c r="F23" s="48"/>
      <c r="G23" s="151" t="s">
        <v>16</v>
      </c>
      <c r="H23" s="151"/>
      <c r="I23" s="151"/>
      <c r="J23" s="151"/>
      <c r="K23" s="58" t="s">
        <v>17</v>
      </c>
      <c r="L23" s="167"/>
      <c r="M23" s="168"/>
      <c r="N23" s="37"/>
      <c r="S23" s="39"/>
      <c r="T23" s="39"/>
    </row>
    <row r="24" spans="1:20" s="5" customFormat="1" ht="4.5" customHeight="1" x14ac:dyDescent="0.2">
      <c r="A24" s="44"/>
      <c r="B24" s="26"/>
      <c r="C24" s="26"/>
      <c r="D24" s="26"/>
      <c r="E24" s="26"/>
      <c r="F24" s="45"/>
      <c r="G24" s="26"/>
      <c r="H24" s="26"/>
      <c r="I24" s="26"/>
      <c r="J24" s="26"/>
      <c r="K24" s="26"/>
      <c r="L24" s="26"/>
      <c r="M24" s="26"/>
      <c r="N24" s="46"/>
      <c r="S24" s="6"/>
      <c r="T24" s="6"/>
    </row>
    <row r="25" spans="1:20" s="38" customFormat="1" ht="15" customHeight="1" x14ac:dyDescent="0.2">
      <c r="A25" s="34"/>
      <c r="B25" s="56"/>
      <c r="C25" s="151" t="s">
        <v>18</v>
      </c>
      <c r="D25" s="151"/>
      <c r="E25" s="57"/>
      <c r="F25" s="48"/>
      <c r="G25" s="151" t="s">
        <v>19</v>
      </c>
      <c r="H25" s="151"/>
      <c r="I25" s="151"/>
      <c r="J25" s="151"/>
      <c r="K25" s="151"/>
      <c r="L25" s="151"/>
      <c r="M25" s="151"/>
      <c r="N25" s="37"/>
      <c r="S25" s="39"/>
      <c r="T25" s="39"/>
    </row>
    <row r="26" spans="1:20" s="5" customFormat="1" ht="4.5" customHeight="1" x14ac:dyDescent="0.2">
      <c r="A26" s="44"/>
      <c r="B26" s="41"/>
      <c r="C26" s="41"/>
      <c r="D26" s="41"/>
      <c r="E26" s="41"/>
      <c r="F26" s="42"/>
      <c r="G26" s="41"/>
      <c r="H26" s="41"/>
      <c r="I26" s="41"/>
      <c r="J26" s="41"/>
      <c r="K26" s="41"/>
      <c r="L26" s="41"/>
      <c r="M26" s="41"/>
      <c r="N26" s="43"/>
      <c r="S26" s="6"/>
      <c r="T26" s="6"/>
    </row>
    <row r="27" spans="1:20" s="5" customFormat="1" ht="3.75" customHeight="1" x14ac:dyDescent="0.2">
      <c r="A27" s="44"/>
      <c r="B27" s="26"/>
      <c r="C27" s="26"/>
      <c r="D27" s="26"/>
      <c r="E27" s="26"/>
      <c r="F27" s="45"/>
      <c r="G27" s="26"/>
      <c r="H27" s="26"/>
      <c r="I27" s="26"/>
      <c r="J27" s="26"/>
      <c r="K27" s="26"/>
      <c r="L27" s="26"/>
      <c r="M27" s="26"/>
      <c r="N27" s="46"/>
      <c r="S27" s="6"/>
      <c r="T27" s="6"/>
    </row>
    <row r="28" spans="1:20" s="5" customFormat="1" ht="12.75" x14ac:dyDescent="0.2">
      <c r="A28" s="44"/>
      <c r="B28" s="54" t="s">
        <v>72</v>
      </c>
      <c r="C28" s="26"/>
      <c r="D28" s="26"/>
      <c r="E28" s="26"/>
      <c r="F28" s="45"/>
      <c r="G28" s="26"/>
      <c r="H28" s="26"/>
      <c r="I28" s="26"/>
      <c r="J28" s="26"/>
      <c r="K28" s="26"/>
      <c r="L28" s="26"/>
      <c r="M28" s="26"/>
      <c r="N28" s="46"/>
      <c r="S28" s="6"/>
      <c r="T28" s="6"/>
    </row>
    <row r="29" spans="1:20" s="38" customFormat="1" ht="15" customHeight="1" x14ac:dyDescent="0.2">
      <c r="A29" s="34"/>
      <c r="B29" s="26"/>
      <c r="E29" s="129">
        <v>39</v>
      </c>
      <c r="F29" s="151" t="s">
        <v>75</v>
      </c>
      <c r="G29" s="101"/>
      <c r="H29" s="101"/>
      <c r="I29" s="75"/>
      <c r="J29" s="141"/>
      <c r="L29" s="151"/>
      <c r="M29" s="151"/>
      <c r="N29" s="37"/>
      <c r="S29" s="39"/>
      <c r="T29" s="39"/>
    </row>
    <row r="30" spans="1:20" s="5" customFormat="1" ht="4.5" customHeight="1" x14ac:dyDescent="0.2">
      <c r="A30" s="40"/>
      <c r="B30" s="41"/>
      <c r="C30" s="41"/>
      <c r="D30" s="41"/>
      <c r="E30" s="41"/>
      <c r="F30" s="42"/>
      <c r="G30" s="41"/>
      <c r="H30" s="41"/>
      <c r="I30" s="41"/>
      <c r="J30" s="41"/>
      <c r="K30" s="41"/>
      <c r="L30" s="41"/>
      <c r="M30" s="41"/>
      <c r="N30" s="43"/>
      <c r="S30" s="6"/>
      <c r="T30" s="6"/>
    </row>
    <row r="31" spans="1:20" s="26" customFormat="1" ht="12.75" x14ac:dyDescent="0.2">
      <c r="A31" s="44"/>
      <c r="B31" s="47" t="s">
        <v>20</v>
      </c>
      <c r="F31" s="45"/>
      <c r="N31" s="46"/>
      <c r="S31" s="60"/>
      <c r="T31" s="60"/>
    </row>
    <row r="32" spans="1:20" s="13" customFormat="1" ht="15" customHeight="1" x14ac:dyDescent="0.2">
      <c r="A32" s="49"/>
      <c r="B32" s="30" t="s">
        <v>21</v>
      </c>
      <c r="C32" s="50"/>
      <c r="D32" s="50"/>
      <c r="E32" s="50"/>
      <c r="F32" s="51"/>
      <c r="G32" s="50"/>
      <c r="H32" s="50"/>
      <c r="I32" s="50"/>
      <c r="J32" s="50"/>
      <c r="K32" s="50"/>
      <c r="L32" s="50"/>
      <c r="M32" s="50"/>
      <c r="N32" s="52"/>
      <c r="S32" s="18"/>
      <c r="T32" s="18"/>
    </row>
    <row r="33" spans="1:21" s="13" customFormat="1" ht="3.75" customHeight="1" x14ac:dyDescent="0.2">
      <c r="A33" s="53"/>
      <c r="B33" s="16"/>
      <c r="C33" s="16"/>
      <c r="D33" s="16"/>
      <c r="E33" s="16"/>
      <c r="F33" s="55"/>
      <c r="G33" s="16"/>
      <c r="H33" s="16"/>
      <c r="I33" s="16"/>
      <c r="J33" s="16"/>
      <c r="K33" s="16"/>
      <c r="L33" s="16"/>
      <c r="M33" s="16"/>
      <c r="N33" s="12"/>
      <c r="S33" s="18"/>
      <c r="T33" s="18"/>
    </row>
    <row r="34" spans="1:21" s="5" customFormat="1" ht="12.75" x14ac:dyDescent="0.2">
      <c r="A34" s="44"/>
      <c r="B34" s="26"/>
      <c r="C34" s="26"/>
      <c r="D34" s="149" t="s">
        <v>22</v>
      </c>
      <c r="E34" s="61"/>
      <c r="F34" s="62"/>
      <c r="G34" s="61"/>
      <c r="H34" s="26"/>
      <c r="I34" s="61"/>
      <c r="J34" s="26"/>
      <c r="K34" s="61"/>
      <c r="L34" s="26"/>
      <c r="M34" s="169" t="s">
        <v>23</v>
      </c>
      <c r="N34" s="46"/>
      <c r="S34" s="6"/>
      <c r="T34" s="6"/>
    </row>
    <row r="35" spans="1:21" s="38" customFormat="1" ht="11.25" x14ac:dyDescent="0.2">
      <c r="A35" s="34"/>
      <c r="B35" s="151" t="s">
        <v>9</v>
      </c>
      <c r="C35" s="151"/>
      <c r="D35" s="151"/>
      <c r="E35" s="59"/>
      <c r="F35" s="48"/>
      <c r="G35" s="63"/>
      <c r="H35" s="151"/>
      <c r="I35" s="63"/>
      <c r="J35" s="151"/>
      <c r="K35" s="63"/>
      <c r="L35" s="151"/>
      <c r="M35" s="170"/>
      <c r="N35" s="37"/>
      <c r="S35" s="39"/>
      <c r="T35" s="39"/>
    </row>
    <row r="36" spans="1:21" s="38" customFormat="1" ht="11.25" x14ac:dyDescent="0.2">
      <c r="A36" s="34"/>
      <c r="B36" s="151" t="s">
        <v>24</v>
      </c>
      <c r="C36" s="151"/>
      <c r="D36" s="151"/>
      <c r="E36" s="59"/>
      <c r="F36" s="48"/>
      <c r="G36" s="63"/>
      <c r="H36" s="151"/>
      <c r="I36" s="63"/>
      <c r="J36" s="151"/>
      <c r="K36" s="63"/>
      <c r="L36" s="151"/>
      <c r="M36" s="171"/>
      <c r="N36" s="37"/>
      <c r="S36" s="39"/>
      <c r="T36" s="39"/>
    </row>
    <row r="37" spans="1:21" ht="3.75" customHeight="1" x14ac:dyDescent="0.25">
      <c r="A37" s="64"/>
      <c r="B37" s="65"/>
      <c r="C37" s="65"/>
      <c r="D37" s="65"/>
      <c r="E37" s="66"/>
      <c r="F37" s="67"/>
      <c r="G37" s="65"/>
      <c r="H37" s="65"/>
      <c r="I37" s="65"/>
      <c r="J37" s="68"/>
      <c r="K37" s="68"/>
      <c r="L37" s="68"/>
      <c r="M37" s="68"/>
      <c r="N37" s="69"/>
    </row>
    <row r="38" spans="1:21" ht="3.75" customHeight="1" x14ac:dyDescent="0.25">
      <c r="A38" s="34"/>
      <c r="B38" s="151"/>
      <c r="C38" s="151"/>
      <c r="D38" s="151"/>
      <c r="E38" s="151"/>
      <c r="F38" s="48"/>
      <c r="G38" s="151"/>
      <c r="H38" s="151"/>
      <c r="I38" s="151"/>
      <c r="J38" s="68"/>
      <c r="K38" s="68"/>
      <c r="L38" s="68"/>
      <c r="M38" s="68"/>
      <c r="N38" s="69"/>
    </row>
    <row r="39" spans="1:21" x14ac:dyDescent="0.25">
      <c r="A39" s="53"/>
      <c r="B39" s="54" t="s">
        <v>74</v>
      </c>
      <c r="C39" s="16"/>
      <c r="D39" s="16"/>
      <c r="E39" s="70"/>
      <c r="F39" s="55"/>
      <c r="G39" s="16"/>
      <c r="H39" s="16"/>
      <c r="I39" s="16"/>
      <c r="J39" s="68"/>
      <c r="K39" s="68"/>
      <c r="L39" s="68"/>
      <c r="M39" s="68"/>
      <c r="N39" s="69"/>
      <c r="R39" s="13"/>
      <c r="S39" s="126">
        <f>E44</f>
        <v>1</v>
      </c>
      <c r="T39" s="126">
        <f>(E41*E74+G41*G74+I41*I74+K41*K74)/12/E29</f>
        <v>1</v>
      </c>
      <c r="U39" s="13"/>
    </row>
    <row r="40" spans="1:21" ht="3.75" customHeight="1" x14ac:dyDescent="0.25">
      <c r="A40" s="34"/>
      <c r="B40" s="151"/>
      <c r="C40" s="151"/>
      <c r="D40" s="151"/>
      <c r="E40" s="151"/>
      <c r="F40" s="48"/>
      <c r="G40" s="151"/>
      <c r="H40" s="151"/>
      <c r="I40" s="151"/>
      <c r="J40" s="68"/>
      <c r="K40" s="68"/>
      <c r="L40" s="68"/>
      <c r="M40" s="68"/>
      <c r="N40" s="69"/>
      <c r="R40" s="38"/>
      <c r="S40" s="126"/>
      <c r="T40" s="126"/>
      <c r="U40" s="38"/>
    </row>
    <row r="41" spans="1:21" ht="15" customHeight="1" x14ac:dyDescent="0.25">
      <c r="A41" s="34"/>
      <c r="B41" s="151" t="s">
        <v>79</v>
      </c>
      <c r="C41" s="151"/>
      <c r="D41" s="151"/>
      <c r="E41" s="131">
        <v>39</v>
      </c>
      <c r="F41" s="132"/>
      <c r="G41" s="131"/>
      <c r="H41" s="133"/>
      <c r="I41" s="131"/>
      <c r="J41" s="133"/>
      <c r="K41" s="131"/>
      <c r="L41" s="153" t="s">
        <v>75</v>
      </c>
      <c r="M41" s="68"/>
      <c r="N41" s="69"/>
      <c r="R41" s="38"/>
      <c r="S41" s="126"/>
      <c r="T41" s="126"/>
      <c r="U41" s="38"/>
    </row>
    <row r="42" spans="1:21" ht="15" customHeight="1" x14ac:dyDescent="0.25">
      <c r="A42" s="34"/>
      <c r="B42" s="151" t="s">
        <v>80</v>
      </c>
      <c r="C42" s="151"/>
      <c r="D42" s="151"/>
      <c r="E42" s="131">
        <v>39</v>
      </c>
      <c r="F42" s="132"/>
      <c r="G42" s="131"/>
      <c r="H42" s="133"/>
      <c r="I42" s="131"/>
      <c r="J42" s="133"/>
      <c r="K42" s="131"/>
      <c r="L42" s="153" t="s">
        <v>73</v>
      </c>
      <c r="M42" s="68"/>
      <c r="N42" s="69"/>
      <c r="R42" s="38"/>
      <c r="S42" s="126"/>
      <c r="T42" s="126"/>
      <c r="U42" s="38"/>
    </row>
    <row r="43" spans="1:21" ht="15" customHeight="1" x14ac:dyDescent="0.25">
      <c r="A43" s="161" t="s">
        <v>77</v>
      </c>
      <c r="B43" s="162"/>
      <c r="C43" s="151" t="s">
        <v>74</v>
      </c>
      <c r="D43" s="151"/>
      <c r="E43" s="128">
        <f>E42/E29</f>
        <v>1</v>
      </c>
      <c r="F43" s="48"/>
      <c r="G43" s="128">
        <f>G42/E29</f>
        <v>0</v>
      </c>
      <c r="H43" s="151"/>
      <c r="I43" s="128">
        <f>I42/E29</f>
        <v>0</v>
      </c>
      <c r="J43" s="68"/>
      <c r="K43" s="128">
        <f>K42/E29</f>
        <v>0</v>
      </c>
      <c r="L43" s="127"/>
      <c r="M43" s="68"/>
      <c r="N43" s="69"/>
      <c r="R43" s="38"/>
      <c r="S43" s="126"/>
      <c r="T43" s="126"/>
      <c r="U43" s="38"/>
    </row>
    <row r="44" spans="1:21" ht="15" customHeight="1" x14ac:dyDescent="0.25">
      <c r="A44" s="161" t="s">
        <v>77</v>
      </c>
      <c r="B44" s="162"/>
      <c r="C44" s="151" t="s">
        <v>74</v>
      </c>
      <c r="D44" s="151"/>
      <c r="E44" s="163">
        <f>(E42*E74+G42*G74+I42*I74+K42*K74)/12/E29</f>
        <v>1</v>
      </c>
      <c r="F44" s="163"/>
      <c r="G44" s="163"/>
      <c r="H44" s="163"/>
      <c r="I44" s="163"/>
      <c r="J44" s="163"/>
      <c r="K44" s="163"/>
      <c r="L44" s="127" t="s">
        <v>76</v>
      </c>
      <c r="M44" s="68"/>
      <c r="N44" s="69"/>
      <c r="R44" s="38"/>
      <c r="S44" s="126"/>
      <c r="T44" s="126"/>
      <c r="U44" s="38"/>
    </row>
    <row r="45" spans="1:21" ht="3.75" customHeight="1" x14ac:dyDescent="0.25">
      <c r="A45" s="34"/>
      <c r="B45" s="151"/>
      <c r="C45" s="151"/>
      <c r="D45" s="151"/>
      <c r="E45" s="151"/>
      <c r="F45" s="48"/>
      <c r="G45" s="151"/>
      <c r="H45" s="151"/>
      <c r="I45" s="151"/>
      <c r="J45" s="68"/>
      <c r="K45" s="68"/>
      <c r="L45" s="68"/>
      <c r="M45" s="68"/>
      <c r="N45" s="69"/>
      <c r="R45" s="38"/>
      <c r="S45" s="126"/>
      <c r="T45" s="126"/>
      <c r="U45" s="38"/>
    </row>
    <row r="46" spans="1:21" ht="15" customHeight="1" x14ac:dyDescent="0.25">
      <c r="A46" s="53"/>
      <c r="B46" s="54" t="s">
        <v>81</v>
      </c>
      <c r="C46" s="16"/>
      <c r="D46" s="16"/>
      <c r="E46" s="151"/>
      <c r="F46" s="48"/>
      <c r="G46" s="151"/>
      <c r="H46" s="151"/>
      <c r="I46" s="151"/>
      <c r="J46" s="68"/>
      <c r="K46" s="68"/>
      <c r="L46" s="68"/>
      <c r="M46" s="68"/>
      <c r="N46" s="69"/>
      <c r="R46" s="38"/>
      <c r="S46" s="126"/>
      <c r="T46" s="126"/>
      <c r="U46" s="38"/>
    </row>
    <row r="47" spans="1:21" ht="3.75" customHeight="1" x14ac:dyDescent="0.25">
      <c r="A47" s="34"/>
      <c r="B47" s="151"/>
      <c r="C47" s="151"/>
      <c r="D47" s="151"/>
      <c r="E47" s="151"/>
      <c r="F47" s="48"/>
      <c r="G47" s="151"/>
      <c r="H47" s="151"/>
      <c r="I47" s="151"/>
      <c r="J47" s="68"/>
      <c r="K47" s="68"/>
      <c r="L47" s="68"/>
      <c r="M47" s="68"/>
      <c r="N47" s="69"/>
      <c r="R47" s="38"/>
      <c r="S47" s="126"/>
      <c r="T47" s="126"/>
      <c r="U47" s="38"/>
    </row>
    <row r="48" spans="1:21" x14ac:dyDescent="0.25">
      <c r="A48" s="34"/>
      <c r="B48" s="151" t="s">
        <v>25</v>
      </c>
      <c r="C48" s="151"/>
      <c r="D48" s="151"/>
      <c r="E48" s="71"/>
      <c r="F48" s="72" t="s">
        <v>26</v>
      </c>
      <c r="G48" s="71"/>
      <c r="H48" s="73" t="s">
        <v>26</v>
      </c>
      <c r="I48" s="71"/>
      <c r="J48" s="72" t="s">
        <v>26</v>
      </c>
      <c r="K48" s="71"/>
      <c r="L48" s="90" t="s">
        <v>26</v>
      </c>
      <c r="M48" s="68"/>
      <c r="N48" s="69"/>
      <c r="R48" s="38"/>
      <c r="S48" s="126"/>
      <c r="T48" s="126"/>
      <c r="U48" s="38"/>
    </row>
    <row r="49" spans="1:21" x14ac:dyDescent="0.25">
      <c r="A49" s="34"/>
      <c r="B49" s="155" t="s">
        <v>27</v>
      </c>
      <c r="C49" s="155"/>
      <c r="D49" s="156"/>
      <c r="E49" s="71"/>
      <c r="F49" s="139" t="s">
        <v>26</v>
      </c>
      <c r="G49" s="71"/>
      <c r="H49" s="72" t="s">
        <v>26</v>
      </c>
      <c r="I49" s="71"/>
      <c r="J49" s="72" t="s">
        <v>26</v>
      </c>
      <c r="K49" s="71"/>
      <c r="L49" s="90" t="s">
        <v>26</v>
      </c>
      <c r="M49" s="91"/>
      <c r="N49" s="69"/>
      <c r="R49" s="38"/>
      <c r="S49" s="154" t="s">
        <v>28</v>
      </c>
      <c r="T49" s="154"/>
      <c r="U49" s="38" t="s">
        <v>29</v>
      </c>
    </row>
    <row r="50" spans="1:21" x14ac:dyDescent="0.25">
      <c r="A50" s="34"/>
      <c r="B50" s="155" t="s">
        <v>30</v>
      </c>
      <c r="C50" s="155"/>
      <c r="D50" s="156"/>
      <c r="E50" s="71"/>
      <c r="F50" s="139" t="s">
        <v>26</v>
      </c>
      <c r="G50" s="71"/>
      <c r="H50" s="72" t="s">
        <v>26</v>
      </c>
      <c r="I50" s="71"/>
      <c r="J50" s="72" t="s">
        <v>26</v>
      </c>
      <c r="K50" s="71"/>
      <c r="L50" s="90" t="s">
        <v>26</v>
      </c>
      <c r="M50" s="91"/>
      <c r="N50" s="69"/>
      <c r="R50" s="38"/>
      <c r="S50" s="150"/>
      <c r="T50" s="150"/>
      <c r="U50" s="38"/>
    </row>
    <row r="51" spans="1:21" x14ac:dyDescent="0.25">
      <c r="A51" s="34"/>
      <c r="B51" s="155" t="s">
        <v>30</v>
      </c>
      <c r="C51" s="155"/>
      <c r="D51" s="156"/>
      <c r="E51" s="140"/>
      <c r="F51" s="72" t="s">
        <v>26</v>
      </c>
      <c r="G51" s="140"/>
      <c r="H51" s="72" t="s">
        <v>26</v>
      </c>
      <c r="I51" s="71"/>
      <c r="J51" s="72" t="s">
        <v>26</v>
      </c>
      <c r="K51" s="71"/>
      <c r="L51" s="90" t="s">
        <v>26</v>
      </c>
      <c r="M51" s="91"/>
      <c r="N51" s="69"/>
      <c r="R51" s="38" t="s">
        <v>31</v>
      </c>
      <c r="S51" s="39">
        <f>(E48*E74+G48*G74+I48*I74+K48*K74)</f>
        <v>0</v>
      </c>
      <c r="T51" s="39">
        <f>S51/S39*T39</f>
        <v>0</v>
      </c>
      <c r="U51" s="38"/>
    </row>
    <row r="52" spans="1:21" x14ac:dyDescent="0.25">
      <c r="A52" s="74"/>
      <c r="B52" s="58"/>
      <c r="C52" s="75"/>
      <c r="D52" s="58" t="s">
        <v>32</v>
      </c>
      <c r="E52" s="76">
        <f>SUM(E48:E51)</f>
        <v>0</v>
      </c>
      <c r="F52" s="77" t="s">
        <v>26</v>
      </c>
      <c r="G52" s="76">
        <f>SUM(G48:G51)</f>
        <v>0</v>
      </c>
      <c r="H52" s="78" t="s">
        <v>26</v>
      </c>
      <c r="I52" s="76">
        <f>SUM(I48:I51)</f>
        <v>0</v>
      </c>
      <c r="J52" s="77" t="s">
        <v>26</v>
      </c>
      <c r="K52" s="76">
        <f>SUM(K48:K51)</f>
        <v>0</v>
      </c>
      <c r="L52" s="79" t="s">
        <v>26</v>
      </c>
      <c r="M52" s="68"/>
      <c r="N52" s="69"/>
      <c r="R52" s="38" t="s">
        <v>33</v>
      </c>
      <c r="S52" s="39">
        <f>E78</f>
        <v>0</v>
      </c>
      <c r="T52" s="39">
        <f>S52/S39*T39</f>
        <v>0</v>
      </c>
      <c r="U52" s="38"/>
    </row>
    <row r="53" spans="1:21" x14ac:dyDescent="0.25">
      <c r="A53" s="74"/>
      <c r="B53" s="58"/>
      <c r="C53" s="75"/>
      <c r="D53" s="58" t="s">
        <v>34</v>
      </c>
      <c r="E53" s="80"/>
      <c r="F53" s="77" t="s">
        <v>26</v>
      </c>
      <c r="G53" s="81"/>
      <c r="H53" s="77" t="s">
        <v>26</v>
      </c>
      <c r="I53" s="81"/>
      <c r="J53" s="77" t="s">
        <v>26</v>
      </c>
      <c r="K53" s="81"/>
      <c r="L53" s="79" t="s">
        <v>26</v>
      </c>
      <c r="M53" s="68"/>
      <c r="N53" s="69"/>
      <c r="R53" s="38"/>
      <c r="S53" s="39"/>
      <c r="T53" s="39"/>
      <c r="U53" s="38"/>
    </row>
    <row r="54" spans="1:21" ht="11.25" customHeight="1" x14ac:dyDescent="0.25">
      <c r="A54" s="34"/>
      <c r="B54" s="151"/>
      <c r="C54" s="151"/>
      <c r="D54" s="151"/>
      <c r="E54" s="82"/>
      <c r="F54" s="83"/>
      <c r="G54" s="84"/>
      <c r="H54" s="85"/>
      <c r="I54" s="84"/>
      <c r="J54" s="83"/>
      <c r="K54" s="84"/>
      <c r="L54" s="85"/>
      <c r="M54" s="68"/>
      <c r="N54" s="69"/>
      <c r="R54" s="38" t="s">
        <v>35</v>
      </c>
      <c r="S54" s="39">
        <f>S51+S52</f>
        <v>0</v>
      </c>
      <c r="T54" s="39">
        <f>T51+T52</f>
        <v>0</v>
      </c>
      <c r="U54" s="38"/>
    </row>
    <row r="55" spans="1:21" x14ac:dyDescent="0.25">
      <c r="A55" s="53"/>
      <c r="B55" s="54" t="s">
        <v>36</v>
      </c>
      <c r="C55" s="16"/>
      <c r="D55" s="16"/>
      <c r="E55" s="86"/>
      <c r="F55" s="87"/>
      <c r="G55" s="86"/>
      <c r="H55" s="88"/>
      <c r="I55" s="86"/>
      <c r="J55" s="87"/>
      <c r="K55" s="86"/>
      <c r="L55" s="88"/>
      <c r="M55" s="68"/>
      <c r="N55" s="69"/>
      <c r="R55" s="13" t="s">
        <v>37</v>
      </c>
      <c r="S55" s="18">
        <v>66150</v>
      </c>
      <c r="T55" s="18">
        <v>66150</v>
      </c>
      <c r="U55" s="39">
        <v>96600</v>
      </c>
    </row>
    <row r="56" spans="1:21" ht="3.75" customHeight="1" x14ac:dyDescent="0.25">
      <c r="A56" s="34"/>
      <c r="B56" s="151"/>
      <c r="C56" s="151"/>
      <c r="D56" s="151"/>
      <c r="E56" s="84"/>
      <c r="F56" s="83"/>
      <c r="G56" s="84"/>
      <c r="H56" s="85"/>
      <c r="I56" s="84"/>
      <c r="J56" s="83"/>
      <c r="K56" s="84"/>
      <c r="L56" s="85"/>
      <c r="M56" s="68"/>
      <c r="N56" s="69"/>
      <c r="R56" s="38"/>
      <c r="S56" s="39"/>
      <c r="T56" s="39"/>
      <c r="U56" s="38"/>
    </row>
    <row r="57" spans="1:21" s="38" customFormat="1" ht="15" customHeight="1" x14ac:dyDescent="0.2">
      <c r="A57" s="34"/>
      <c r="B57" s="151" t="s">
        <v>38</v>
      </c>
      <c r="C57" s="151"/>
      <c r="D57" s="151"/>
      <c r="E57" s="89">
        <f>IF(E42=0,0,IF(E48/E42*E41&gt;S60,(S60/E41*E42+E49+E51)*M57,E53*M57))</f>
        <v>0</v>
      </c>
      <c r="F57" s="135" t="s">
        <v>26</v>
      </c>
      <c r="G57" s="89">
        <f>IF(G42=0,0,IF(G48/G42*G41&gt;S60,(S60/G41*G42+G49+G51)*M57,G53*M57))</f>
        <v>0</v>
      </c>
      <c r="H57" s="136" t="s">
        <v>26</v>
      </c>
      <c r="I57" s="89">
        <f>IF(I42=0,0,IF(I48/I42*I41&gt;S60,(S60/I41*I42+I49+I51)*M57,I53*M57))</f>
        <v>0</v>
      </c>
      <c r="J57" s="137" t="s">
        <v>26</v>
      </c>
      <c r="K57" s="89">
        <f>IF(K42=0,0,IF(K48/K42*K41&gt;S60,(S60/K41*K42+K49+K51)*M57,K53*M57))</f>
        <v>0</v>
      </c>
      <c r="L57" s="90" t="s">
        <v>26</v>
      </c>
      <c r="M57" s="91">
        <v>1.2999999999999999E-2</v>
      </c>
      <c r="N57" s="37"/>
      <c r="R57" s="38" t="s">
        <v>39</v>
      </c>
      <c r="S57" s="39">
        <f>S54-S55</f>
        <v>-66150</v>
      </c>
      <c r="T57" s="39">
        <f>T54-T55</f>
        <v>-66150</v>
      </c>
    </row>
    <row r="58" spans="1:21" s="38" customFormat="1" ht="15" customHeight="1" x14ac:dyDescent="0.2">
      <c r="A58" s="34"/>
      <c r="B58" s="151" t="s">
        <v>40</v>
      </c>
      <c r="C58" s="151"/>
      <c r="D58" s="151"/>
      <c r="E58" s="89">
        <f>IF(E42=0,0,IF(E48/E42*E41&gt;U60,(U60/E41*E42+E49+E51)*M58,E53*M58))</f>
        <v>0</v>
      </c>
      <c r="F58" s="135" t="s">
        <v>26</v>
      </c>
      <c r="G58" s="89">
        <f>IF(G42=0,0,IF(G48/G42*G41&gt;U60,(U60/G41*G42+G49+G51)*M58,G53*M58))</f>
        <v>0</v>
      </c>
      <c r="H58" s="136" t="s">
        <v>26</v>
      </c>
      <c r="I58" s="89">
        <f>IF(I42=0,0,IF(I48/I42*I41&gt;U60,(U60/I41*I42+I49+I51)*M58,I53*M58))</f>
        <v>0</v>
      </c>
      <c r="J58" s="137" t="s">
        <v>26</v>
      </c>
      <c r="K58" s="89">
        <f>IF(K42=0,0,IF(K48/K42*K41&gt;T60,(T60/K41*K42+K49+K51)*M58,K53*M58))</f>
        <v>0</v>
      </c>
      <c r="L58" s="90" t="s">
        <v>26</v>
      </c>
      <c r="M58" s="91">
        <v>9.2999999999999999E-2</v>
      </c>
      <c r="N58" s="37"/>
      <c r="R58" s="38" t="s">
        <v>41</v>
      </c>
      <c r="S58" s="39">
        <f>S52-S57</f>
        <v>66150</v>
      </c>
      <c r="T58" s="39">
        <f>T52-T57</f>
        <v>66150</v>
      </c>
    </row>
    <row r="59" spans="1:21" s="38" customFormat="1" ht="15" customHeight="1" x14ac:dyDescent="0.2">
      <c r="A59" s="34"/>
      <c r="B59" s="151" t="s">
        <v>42</v>
      </c>
      <c r="C59" s="151"/>
      <c r="D59" s="151"/>
      <c r="E59" s="89">
        <f>IF(E42=0,0,IF(E48/E42*E41&gt;U60,(U60/E41*E42+E49+E51)*M59,E53*M59))</f>
        <v>0</v>
      </c>
      <c r="F59" s="135" t="s">
        <v>26</v>
      </c>
      <c r="G59" s="89">
        <f>IF(G42=0,0,IF(G48/G42*G41&gt;U60,(U60/G41*G42+G49+G51)*M59,G53*M59))</f>
        <v>0</v>
      </c>
      <c r="H59" s="136" t="s">
        <v>26</v>
      </c>
      <c r="I59" s="89">
        <f>IF(I42=0,0,IF(I48/I42*I41&gt;U60,(U60/I41*I42+I49+I51)*M59,I53*M59))</f>
        <v>0</v>
      </c>
      <c r="J59" s="137" t="s">
        <v>26</v>
      </c>
      <c r="K59" s="89">
        <f>IF(K42=0,0,IF(K48/K42*K41&gt;T60,(T60/K41*K42+K49+K51)*M59,K53*M59))</f>
        <v>0</v>
      </c>
      <c r="L59" s="90" t="s">
        <v>26</v>
      </c>
      <c r="M59" s="91">
        <v>1.2999999999999999E-2</v>
      </c>
      <c r="N59" s="37"/>
      <c r="R59" s="38" t="s">
        <v>43</v>
      </c>
      <c r="S59" s="92">
        <f>M79-M57-M60-M61</f>
        <v>0.106</v>
      </c>
      <c r="T59" s="92">
        <f>M79-M57-M60-M61</f>
        <v>0.106</v>
      </c>
    </row>
    <row r="60" spans="1:21" s="38" customFormat="1" ht="15" customHeight="1" x14ac:dyDescent="0.2">
      <c r="A60" s="34"/>
      <c r="B60" s="151" t="s">
        <v>44</v>
      </c>
      <c r="C60" s="151"/>
      <c r="D60" s="151"/>
      <c r="E60" s="89">
        <f>IF(E42=0,0,IF(E48/E42*E41&gt;S60,(S60/E41*E42+E49+E51)*M60,E53*M60))</f>
        <v>0</v>
      </c>
      <c r="F60" s="135" t="s">
        <v>26</v>
      </c>
      <c r="G60" s="89">
        <f>IF(G42=0,0,IF(G48/G42*G41&gt;S60,(S60/G41*G42+G49+G51)*M60,G53*M60))</f>
        <v>0</v>
      </c>
      <c r="H60" s="136" t="s">
        <v>26</v>
      </c>
      <c r="I60" s="89">
        <f>IF(I42=0,0,IF(I48/I42*I41&gt;S60,(S60/I41*I42+I49+I51)*M60,I53*M60))</f>
        <v>0</v>
      </c>
      <c r="J60" s="137" t="s">
        <v>26</v>
      </c>
      <c r="K60" s="89">
        <f>IF(K42=0,0,IF(K48/K42*K41&gt;S60,(S60/K41*K42+K49+K51)*M60,K53*M60))</f>
        <v>0</v>
      </c>
      <c r="L60" s="90" t="s">
        <v>26</v>
      </c>
      <c r="M60" s="91">
        <v>7.2999999999999995E-2</v>
      </c>
      <c r="N60" s="37"/>
      <c r="R60" s="38" t="s">
        <v>45</v>
      </c>
      <c r="S60" s="39">
        <v>5512.5</v>
      </c>
      <c r="T60" s="39">
        <v>5512.5</v>
      </c>
      <c r="U60" s="39">
        <v>8050</v>
      </c>
    </row>
    <row r="61" spans="1:21" s="38" customFormat="1" ht="15" customHeight="1" x14ac:dyDescent="0.2">
      <c r="A61" s="34"/>
      <c r="B61" s="152" t="s">
        <v>46</v>
      </c>
      <c r="C61" s="151"/>
      <c r="D61" s="151"/>
      <c r="E61" s="89">
        <f>IF(E42=0,0,IF(E48/E42*E41&gt;S60,(S60/E41*E42+E49+E51)*M61,E53*M61))</f>
        <v>0</v>
      </c>
      <c r="F61" s="135" t="s">
        <v>26</v>
      </c>
      <c r="G61" s="89">
        <f>IF(G42=0,0,IF(G48/G42*G41&gt;S60,(S60/G41*G42+G49+G51)*M61,G53*M61))</f>
        <v>0</v>
      </c>
      <c r="H61" s="136" t="s">
        <v>26</v>
      </c>
      <c r="I61" s="89">
        <f>IF(I42=0,0,IF(I48/I42*I41&gt;S60,(S60/I41*I42+I49+I51)*M61,I53*M61))</f>
        <v>0</v>
      </c>
      <c r="J61" s="137" t="s">
        <v>26</v>
      </c>
      <c r="K61" s="89">
        <f>IF(K42=0,0,IF(K48/K42*K41&gt;S60,(S60/K41*K42+K49+K51)*M61,K53*M61))</f>
        <v>0</v>
      </c>
      <c r="L61" s="90" t="s">
        <v>26</v>
      </c>
      <c r="M61" s="91"/>
      <c r="N61" s="37"/>
    </row>
    <row r="62" spans="1:21" s="38" customFormat="1" ht="15" customHeight="1" x14ac:dyDescent="0.2">
      <c r="A62" s="34"/>
      <c r="B62" s="75"/>
      <c r="C62" s="75"/>
      <c r="D62" s="58" t="s">
        <v>32</v>
      </c>
      <c r="E62" s="93">
        <f>SUM(E57:E61)</f>
        <v>0</v>
      </c>
      <c r="F62" s="72" t="s">
        <v>26</v>
      </c>
      <c r="G62" s="93">
        <f>SUM(G57:G61)</f>
        <v>0</v>
      </c>
      <c r="H62" s="73" t="s">
        <v>26</v>
      </c>
      <c r="I62" s="93">
        <f>SUM(I57:I61)</f>
        <v>0</v>
      </c>
      <c r="J62" s="90" t="s">
        <v>26</v>
      </c>
      <c r="K62" s="93">
        <f>SUM(K57:K61)</f>
        <v>0</v>
      </c>
      <c r="L62" s="90" t="s">
        <v>26</v>
      </c>
      <c r="M62" s="152"/>
      <c r="N62" s="37"/>
      <c r="S62" s="39"/>
      <c r="T62" s="39"/>
    </row>
    <row r="63" spans="1:21" s="38" customFormat="1" ht="15" customHeight="1" x14ac:dyDescent="0.2">
      <c r="A63" s="34"/>
      <c r="B63" s="54" t="s">
        <v>47</v>
      </c>
      <c r="C63" s="75"/>
      <c r="D63" s="58"/>
      <c r="E63" s="94"/>
      <c r="F63" s="95"/>
      <c r="G63" s="94"/>
      <c r="H63" s="96"/>
      <c r="I63" s="94"/>
      <c r="J63" s="97"/>
      <c r="K63" s="94"/>
      <c r="L63" s="97"/>
      <c r="M63" s="152"/>
      <c r="N63" s="37"/>
      <c r="S63" s="39"/>
      <c r="T63" s="39"/>
    </row>
    <row r="64" spans="1:21" s="38" customFormat="1" ht="15" customHeight="1" x14ac:dyDescent="0.2">
      <c r="A64" s="34"/>
      <c r="B64" s="151" t="s">
        <v>48</v>
      </c>
      <c r="C64" s="151"/>
      <c r="D64" s="151"/>
      <c r="E64" s="89">
        <f>(E52-E51)*M64</f>
        <v>0</v>
      </c>
      <c r="F64" s="135" t="s">
        <v>26</v>
      </c>
      <c r="G64" s="89">
        <f>(G52-G51)*M64</f>
        <v>0</v>
      </c>
      <c r="H64" s="136" t="s">
        <v>26</v>
      </c>
      <c r="I64" s="89">
        <f>(I52-I51)*M64</f>
        <v>0</v>
      </c>
      <c r="J64" s="137" t="s">
        <v>26</v>
      </c>
      <c r="K64" s="89">
        <f>(K52-K51)*M64</f>
        <v>0</v>
      </c>
      <c r="L64" s="90" t="s">
        <v>26</v>
      </c>
      <c r="M64" s="91"/>
      <c r="N64" s="37"/>
      <c r="S64" s="39"/>
      <c r="T64" s="39"/>
    </row>
    <row r="65" spans="1:21" s="38" customFormat="1" ht="15" customHeight="1" x14ac:dyDescent="0.2">
      <c r="A65" s="34"/>
      <c r="B65" s="155"/>
      <c r="C65" s="155"/>
      <c r="D65" s="156"/>
      <c r="E65" s="89">
        <f>$E$53*M65</f>
        <v>0</v>
      </c>
      <c r="F65" s="135" t="s">
        <v>26</v>
      </c>
      <c r="G65" s="89">
        <f>$G$53*M65</f>
        <v>0</v>
      </c>
      <c r="H65" s="136" t="s">
        <v>26</v>
      </c>
      <c r="I65" s="89">
        <f>$I$53*M65</f>
        <v>0</v>
      </c>
      <c r="J65" s="137" t="s">
        <v>26</v>
      </c>
      <c r="K65" s="89">
        <f>$K$53*M65</f>
        <v>0</v>
      </c>
      <c r="L65" s="90" t="s">
        <v>26</v>
      </c>
      <c r="M65" s="91"/>
      <c r="N65" s="37"/>
      <c r="S65" s="39"/>
      <c r="T65" s="39"/>
    </row>
    <row r="66" spans="1:21" s="38" customFormat="1" ht="15" customHeight="1" x14ac:dyDescent="0.2">
      <c r="A66" s="34"/>
      <c r="B66" s="75"/>
      <c r="C66" s="75"/>
      <c r="D66" s="58" t="s">
        <v>32</v>
      </c>
      <c r="E66" s="93">
        <f>SUM(E64:E65)</f>
        <v>0</v>
      </c>
      <c r="F66" s="72" t="s">
        <v>26</v>
      </c>
      <c r="G66" s="93">
        <f>SUM(G64:G65)</f>
        <v>0</v>
      </c>
      <c r="H66" s="73" t="s">
        <v>26</v>
      </c>
      <c r="I66" s="93">
        <f>SUM(I64:I65)</f>
        <v>0</v>
      </c>
      <c r="J66" s="90" t="s">
        <v>26</v>
      </c>
      <c r="K66" s="93">
        <f>SUM(K64:K65)</f>
        <v>0</v>
      </c>
      <c r="L66" s="90" t="s">
        <v>26</v>
      </c>
      <c r="M66" s="152"/>
      <c r="N66" s="37"/>
      <c r="S66" s="39"/>
      <c r="T66" s="39"/>
    </row>
    <row r="67" spans="1:21" s="38" customFormat="1" ht="15" customHeight="1" x14ac:dyDescent="0.2">
      <c r="A67" s="34"/>
      <c r="B67" s="54" t="s">
        <v>49</v>
      </c>
      <c r="C67" s="75"/>
      <c r="D67" s="58"/>
      <c r="E67" s="94"/>
      <c r="F67" s="95"/>
      <c r="G67" s="94"/>
      <c r="H67" s="96"/>
      <c r="I67" s="94"/>
      <c r="J67" s="97"/>
      <c r="K67" s="94"/>
      <c r="L67" s="97"/>
      <c r="M67" s="152"/>
      <c r="N67" s="37"/>
      <c r="S67" s="39"/>
      <c r="T67" s="39"/>
    </row>
    <row r="68" spans="1:21" s="38" customFormat="1" ht="15" customHeight="1" x14ac:dyDescent="0.2">
      <c r="A68" s="34"/>
      <c r="B68" s="98" t="s">
        <v>50</v>
      </c>
      <c r="C68" s="151"/>
      <c r="D68" s="151"/>
      <c r="E68" s="89">
        <f>$E$53*M68</f>
        <v>0</v>
      </c>
      <c r="F68" s="135" t="s">
        <v>26</v>
      </c>
      <c r="G68" s="89">
        <f>$G$53*M68</f>
        <v>0</v>
      </c>
      <c r="H68" s="136" t="s">
        <v>26</v>
      </c>
      <c r="I68" s="89">
        <f>$I$53*M68</f>
        <v>0</v>
      </c>
      <c r="J68" s="137" t="s">
        <v>26</v>
      </c>
      <c r="K68" s="89">
        <f>$K$53*M68</f>
        <v>0</v>
      </c>
      <c r="L68" s="90" t="s">
        <v>26</v>
      </c>
      <c r="M68" s="91"/>
      <c r="N68" s="37"/>
      <c r="S68" s="39"/>
      <c r="T68" s="39"/>
    </row>
    <row r="69" spans="1:21" s="38" customFormat="1" ht="15" customHeight="1" x14ac:dyDescent="0.2">
      <c r="A69" s="34"/>
      <c r="B69" s="151" t="s">
        <v>51</v>
      </c>
      <c r="C69" s="151"/>
      <c r="D69" s="151"/>
      <c r="E69" s="89">
        <f>$E$53*M69</f>
        <v>0</v>
      </c>
      <c r="F69" s="135" t="s">
        <v>26</v>
      </c>
      <c r="G69" s="89">
        <f>$G$53*M69</f>
        <v>0</v>
      </c>
      <c r="H69" s="136" t="s">
        <v>26</v>
      </c>
      <c r="I69" s="89">
        <f>$I$53*M69</f>
        <v>0</v>
      </c>
      <c r="J69" s="137" t="s">
        <v>26</v>
      </c>
      <c r="K69" s="89">
        <f>$K$53*M69</f>
        <v>0</v>
      </c>
      <c r="L69" s="90" t="s">
        <v>26</v>
      </c>
      <c r="M69" s="91"/>
      <c r="N69" s="37"/>
      <c r="S69" s="39"/>
      <c r="T69" s="39"/>
    </row>
    <row r="70" spans="1:21" s="38" customFormat="1" ht="15" customHeight="1" x14ac:dyDescent="0.2">
      <c r="A70" s="34"/>
      <c r="B70" s="151" t="s">
        <v>52</v>
      </c>
      <c r="C70" s="151"/>
      <c r="D70" s="151"/>
      <c r="E70" s="89">
        <f>$E$53*M70</f>
        <v>0</v>
      </c>
      <c r="F70" s="135" t="s">
        <v>26</v>
      </c>
      <c r="G70" s="89">
        <f>$G$53*M70</f>
        <v>0</v>
      </c>
      <c r="H70" s="136" t="s">
        <v>26</v>
      </c>
      <c r="I70" s="89">
        <f>$I$53*M70</f>
        <v>0</v>
      </c>
      <c r="J70" s="137" t="s">
        <v>26</v>
      </c>
      <c r="K70" s="89">
        <f>$K$53*M70</f>
        <v>0</v>
      </c>
      <c r="L70" s="90" t="s">
        <v>26</v>
      </c>
      <c r="M70" s="91">
        <v>1.5E-3</v>
      </c>
      <c r="N70" s="37"/>
      <c r="S70" s="39"/>
      <c r="T70" s="39"/>
    </row>
    <row r="71" spans="1:21" s="38" customFormat="1" ht="15" customHeight="1" x14ac:dyDescent="0.2">
      <c r="A71" s="34"/>
      <c r="B71" s="75"/>
      <c r="C71" s="75"/>
      <c r="D71" s="58" t="s">
        <v>32</v>
      </c>
      <c r="E71" s="93">
        <f>SUM(E68:E70)</f>
        <v>0</v>
      </c>
      <c r="F71" s="72" t="s">
        <v>26</v>
      </c>
      <c r="G71" s="93">
        <f>SUM(G68:G70)</f>
        <v>0</v>
      </c>
      <c r="H71" s="72" t="s">
        <v>26</v>
      </c>
      <c r="I71" s="93">
        <f>SUM(I68:I70)</f>
        <v>0</v>
      </c>
      <c r="J71" s="72" t="s">
        <v>26</v>
      </c>
      <c r="K71" s="93">
        <f>SUM(K68:K70)</f>
        <v>0</v>
      </c>
      <c r="L71" s="90" t="s">
        <v>26</v>
      </c>
      <c r="M71" s="152"/>
      <c r="N71" s="37"/>
      <c r="S71" s="39"/>
      <c r="T71" s="39"/>
    </row>
    <row r="72" spans="1:21" s="101" customFormat="1" ht="15" customHeight="1" x14ac:dyDescent="0.2">
      <c r="A72" s="74"/>
      <c r="B72" s="75" t="s">
        <v>53</v>
      </c>
      <c r="C72" s="75"/>
      <c r="D72" s="75"/>
      <c r="E72" s="76">
        <f>E52+E62+E66+E71</f>
        <v>0</v>
      </c>
      <c r="F72" s="77" t="s">
        <v>26</v>
      </c>
      <c r="G72" s="76">
        <f>G52+G62+G66+G71</f>
        <v>0</v>
      </c>
      <c r="H72" s="78" t="s">
        <v>26</v>
      </c>
      <c r="I72" s="76">
        <f>I52+I62+I66+I71</f>
        <v>0</v>
      </c>
      <c r="J72" s="77" t="s">
        <v>26</v>
      </c>
      <c r="K72" s="76">
        <f>K52+K62+K66+K71</f>
        <v>0</v>
      </c>
      <c r="L72" s="99" t="s">
        <v>26</v>
      </c>
      <c r="M72" s="75"/>
      <c r="N72" s="100"/>
      <c r="R72" s="38"/>
      <c r="S72" s="39"/>
      <c r="T72" s="39"/>
      <c r="U72" s="38"/>
    </row>
    <row r="73" spans="1:21" s="38" customFormat="1" ht="15" customHeight="1" x14ac:dyDescent="0.2">
      <c r="A73" s="34"/>
      <c r="B73" s="54" t="s">
        <v>54</v>
      </c>
      <c r="C73" s="151"/>
      <c r="D73" s="151"/>
      <c r="E73" s="94"/>
      <c r="F73" s="83"/>
      <c r="G73" s="102"/>
      <c r="H73" s="85"/>
      <c r="I73" s="102"/>
      <c r="J73" s="103"/>
      <c r="K73" s="102"/>
      <c r="L73" s="103"/>
      <c r="M73" s="151"/>
      <c r="N73" s="37"/>
      <c r="R73" s="101"/>
      <c r="S73" s="104"/>
      <c r="T73" s="104"/>
      <c r="U73" s="101"/>
    </row>
    <row r="74" spans="1:21" s="38" customFormat="1" ht="15" customHeight="1" x14ac:dyDescent="0.2">
      <c r="A74" s="34"/>
      <c r="B74" s="151" t="s">
        <v>55</v>
      </c>
      <c r="C74" s="151"/>
      <c r="D74" s="151"/>
      <c r="E74" s="105">
        <v>12</v>
      </c>
      <c r="F74" s="83"/>
      <c r="G74" s="105"/>
      <c r="H74" s="85"/>
      <c r="I74" s="105"/>
      <c r="J74" s="106"/>
      <c r="K74" s="105"/>
      <c r="L74" s="106"/>
      <c r="M74" s="151"/>
      <c r="N74" s="37"/>
      <c r="S74" s="39"/>
      <c r="T74" s="39"/>
    </row>
    <row r="75" spans="1:21" s="38" customFormat="1" ht="15" customHeight="1" x14ac:dyDescent="0.2">
      <c r="A75" s="34"/>
      <c r="B75" s="151" t="s">
        <v>56</v>
      </c>
      <c r="C75" s="151"/>
      <c r="D75" s="151"/>
      <c r="E75" s="76">
        <f>E72*E74</f>
        <v>0</v>
      </c>
      <c r="F75" s="79" t="s">
        <v>26</v>
      </c>
      <c r="G75" s="76">
        <f>G72*G74</f>
        <v>0</v>
      </c>
      <c r="H75" s="79" t="s">
        <v>26</v>
      </c>
      <c r="I75" s="76">
        <f>I72*I74</f>
        <v>0</v>
      </c>
      <c r="J75" s="79" t="s">
        <v>26</v>
      </c>
      <c r="K75" s="76">
        <f>K72*K74</f>
        <v>0</v>
      </c>
      <c r="L75" s="79" t="s">
        <v>26</v>
      </c>
      <c r="M75" s="151"/>
      <c r="N75" s="37"/>
      <c r="S75" s="39"/>
      <c r="T75" s="39"/>
    </row>
    <row r="76" spans="1:21" s="38" customFormat="1" ht="5.25" customHeight="1" x14ac:dyDescent="0.2">
      <c r="A76" s="34"/>
      <c r="B76" s="151"/>
      <c r="C76" s="151"/>
      <c r="D76" s="151"/>
      <c r="E76" s="107"/>
      <c r="F76" s="48"/>
      <c r="G76" s="151"/>
      <c r="H76" s="151"/>
      <c r="I76" s="151"/>
      <c r="J76" s="151"/>
      <c r="K76" s="151"/>
      <c r="L76" s="151"/>
      <c r="M76" s="151"/>
      <c r="N76" s="37"/>
      <c r="S76" s="39"/>
      <c r="T76" s="39"/>
    </row>
    <row r="77" spans="1:21" s="101" customFormat="1" ht="12.75" customHeight="1" x14ac:dyDescent="0.2">
      <c r="A77" s="74"/>
      <c r="B77" s="75" t="s">
        <v>57</v>
      </c>
      <c r="C77" s="75"/>
      <c r="D77" s="75"/>
      <c r="E77" s="76">
        <f>E75+G75+I75+K75</f>
        <v>0</v>
      </c>
      <c r="F77" s="90" t="s">
        <v>26</v>
      </c>
      <c r="G77" s="75"/>
      <c r="H77" s="75"/>
      <c r="I77" s="75"/>
      <c r="J77" s="75"/>
      <c r="K77" s="75"/>
      <c r="L77" s="75"/>
      <c r="M77" s="79" t="s">
        <v>58</v>
      </c>
      <c r="N77" s="100"/>
      <c r="R77" s="38"/>
      <c r="S77" s="39"/>
      <c r="T77" s="39"/>
      <c r="U77" s="38"/>
    </row>
    <row r="78" spans="1:21" s="101" customFormat="1" ht="12.75" customHeight="1" x14ac:dyDescent="0.2">
      <c r="A78" s="74"/>
      <c r="B78" s="157" t="s">
        <v>59</v>
      </c>
      <c r="C78" s="157"/>
      <c r="D78" s="158"/>
      <c r="E78" s="138"/>
      <c r="F78" s="90" t="s">
        <v>26</v>
      </c>
      <c r="G78" s="75"/>
      <c r="H78" s="75"/>
      <c r="I78" s="75"/>
      <c r="J78" s="75"/>
      <c r="K78" s="75"/>
      <c r="L78" s="75"/>
      <c r="M78" s="91"/>
      <c r="N78" s="100"/>
      <c r="S78" s="104"/>
      <c r="T78" s="104"/>
    </row>
    <row r="79" spans="1:21" s="101" customFormat="1" ht="12.75" customHeight="1" x14ac:dyDescent="0.2">
      <c r="A79" s="74"/>
      <c r="B79" s="157" t="s">
        <v>60</v>
      </c>
      <c r="C79" s="157"/>
      <c r="D79" s="158"/>
      <c r="E79" s="93">
        <f>IF(T51&gt;T55,S52*S59,IF(T51+T52&gt;T55,T58*M79+T57*S59,S52*M79))</f>
        <v>0</v>
      </c>
      <c r="F79" s="90" t="s">
        <v>26</v>
      </c>
      <c r="G79" s="75"/>
      <c r="H79" s="75"/>
      <c r="I79" s="75"/>
      <c r="J79" s="75"/>
      <c r="K79" s="75"/>
      <c r="L79" s="75"/>
      <c r="M79" s="108">
        <f>SUM(M57:M61)</f>
        <v>0.192</v>
      </c>
      <c r="N79" s="100"/>
      <c r="S79" s="104"/>
      <c r="T79" s="104"/>
    </row>
    <row r="80" spans="1:21" s="38" customFormat="1" ht="12.75" customHeight="1" x14ac:dyDescent="0.2">
      <c r="A80" s="34"/>
      <c r="B80" s="157" t="s">
        <v>61</v>
      </c>
      <c r="C80" s="157"/>
      <c r="D80" s="158"/>
      <c r="E80" s="93">
        <f>$E$78*M80</f>
        <v>0</v>
      </c>
      <c r="F80" s="90" t="s">
        <v>26</v>
      </c>
      <c r="G80" s="109"/>
      <c r="H80" s="151"/>
      <c r="I80" s="151"/>
      <c r="J80" s="151"/>
      <c r="K80" s="151"/>
      <c r="L80" s="151"/>
      <c r="M80" s="108">
        <f>SUM(M64:M65)</f>
        <v>0</v>
      </c>
      <c r="N80" s="37"/>
      <c r="R80" s="101"/>
      <c r="S80" s="104"/>
      <c r="T80" s="104"/>
      <c r="U80" s="101"/>
    </row>
    <row r="81" spans="1:21" s="38" customFormat="1" ht="12.75" customHeight="1" x14ac:dyDescent="0.2">
      <c r="A81" s="34"/>
      <c r="B81" s="157" t="s">
        <v>62</v>
      </c>
      <c r="C81" s="157"/>
      <c r="D81" s="158"/>
      <c r="E81" s="93">
        <f>$E$78*M81</f>
        <v>0</v>
      </c>
      <c r="F81" s="90" t="s">
        <v>26</v>
      </c>
      <c r="G81" s="151"/>
      <c r="H81" s="151"/>
      <c r="I81" s="151"/>
      <c r="J81" s="151"/>
      <c r="K81" s="151"/>
      <c r="L81" s="151"/>
      <c r="M81" s="108">
        <f>M68+M70</f>
        <v>1.5E-3</v>
      </c>
      <c r="N81" s="37"/>
      <c r="S81" s="39"/>
      <c r="T81" s="39"/>
    </row>
    <row r="82" spans="1:21" s="38" customFormat="1" ht="12.75" hidden="1" customHeight="1" x14ac:dyDescent="0.2">
      <c r="A82" s="34"/>
      <c r="B82" s="157"/>
      <c r="C82" s="157"/>
      <c r="D82" s="158"/>
      <c r="E82" s="110">
        <f>$E$78*M82</f>
        <v>0</v>
      </c>
      <c r="F82" s="90" t="s">
        <v>26</v>
      </c>
      <c r="G82" s="151"/>
      <c r="H82" s="151"/>
      <c r="I82" s="151"/>
      <c r="J82" s="151"/>
      <c r="K82" s="151"/>
      <c r="L82" s="151"/>
      <c r="M82" s="111"/>
      <c r="N82" s="37"/>
      <c r="S82" s="39"/>
      <c r="T82" s="39"/>
    </row>
    <row r="83" spans="1:21" s="38" customFormat="1" ht="12.75" hidden="1" customHeight="1" x14ac:dyDescent="0.2">
      <c r="A83" s="34"/>
      <c r="B83" s="157"/>
      <c r="C83" s="157"/>
      <c r="D83" s="158"/>
      <c r="E83" s="110">
        <f>$E$78*M83</f>
        <v>0</v>
      </c>
      <c r="F83" s="90" t="s">
        <v>26</v>
      </c>
      <c r="G83" s="151"/>
      <c r="H83" s="151"/>
      <c r="I83" s="151"/>
      <c r="J83" s="151"/>
      <c r="K83" s="151"/>
      <c r="L83" s="151"/>
      <c r="M83" s="111"/>
      <c r="N83" s="37"/>
      <c r="S83" s="39"/>
      <c r="T83" s="39"/>
    </row>
    <row r="84" spans="1:21" s="38" customFormat="1" ht="12.75" customHeight="1" x14ac:dyDescent="0.2">
      <c r="A84" s="34"/>
      <c r="B84" s="157" t="s">
        <v>63</v>
      </c>
      <c r="C84" s="157"/>
      <c r="D84" s="158"/>
      <c r="E84" s="93">
        <f>(E53*E74+G53*G74+I53*I74+K53*K74+E78)*H84*J84/1000</f>
        <v>0</v>
      </c>
      <c r="F84" s="90" t="s">
        <v>26</v>
      </c>
      <c r="G84" s="151" t="s">
        <v>64</v>
      </c>
      <c r="H84" s="112"/>
      <c r="I84" s="151" t="s">
        <v>65</v>
      </c>
      <c r="J84" s="112"/>
      <c r="K84" s="151"/>
      <c r="L84" s="151"/>
      <c r="M84" s="113"/>
      <c r="N84" s="37"/>
      <c r="S84" s="39"/>
      <c r="T84" s="39"/>
    </row>
    <row r="85" spans="1:21" s="38" customFormat="1" ht="12.75" customHeight="1" x14ac:dyDescent="0.2">
      <c r="A85" s="34"/>
      <c r="B85" s="159" t="s">
        <v>66</v>
      </c>
      <c r="C85" s="159"/>
      <c r="D85" s="160"/>
      <c r="E85" s="93">
        <f>(E53*E74+G53*G74+I53*I74+K53*K74+E78)*J85/1000</f>
        <v>0</v>
      </c>
      <c r="F85" s="90" t="s">
        <v>26</v>
      </c>
      <c r="G85" s="151"/>
      <c r="H85" s="151"/>
      <c r="I85" s="151" t="s">
        <v>65</v>
      </c>
      <c r="J85" s="112"/>
      <c r="K85" s="151"/>
      <c r="L85" s="151"/>
      <c r="M85" s="113"/>
      <c r="N85" s="37"/>
      <c r="S85" s="39"/>
      <c r="T85" s="39"/>
    </row>
    <row r="86" spans="1:21" s="38" customFormat="1" ht="12.75" customHeight="1" x14ac:dyDescent="0.2">
      <c r="A86" s="34"/>
      <c r="B86" s="155"/>
      <c r="C86" s="155"/>
      <c r="D86" s="156"/>
      <c r="E86" s="71"/>
      <c r="F86" s="90" t="s">
        <v>26</v>
      </c>
      <c r="G86" s="151"/>
      <c r="H86" s="151"/>
      <c r="I86" s="151"/>
      <c r="J86" s="134"/>
      <c r="K86" s="151"/>
      <c r="L86" s="151"/>
      <c r="M86" s="113"/>
      <c r="N86" s="37"/>
      <c r="S86" s="39"/>
      <c r="T86" s="39"/>
    </row>
    <row r="87" spans="1:21" s="38" customFormat="1" ht="12.75" customHeight="1" x14ac:dyDescent="0.2">
      <c r="A87" s="34"/>
      <c r="B87" s="155"/>
      <c r="C87" s="155"/>
      <c r="D87" s="156"/>
      <c r="E87" s="71"/>
      <c r="F87" s="90" t="s">
        <v>26</v>
      </c>
      <c r="G87" s="151"/>
      <c r="H87" s="151"/>
      <c r="I87" s="151"/>
      <c r="J87" s="114"/>
      <c r="K87" s="151"/>
      <c r="L87" s="151"/>
      <c r="M87" s="113"/>
      <c r="N87" s="37"/>
      <c r="S87" s="39"/>
      <c r="T87" s="39"/>
    </row>
    <row r="88" spans="1:21" s="151" customFormat="1" ht="5.25" customHeight="1" thickBot="1" x14ac:dyDescent="0.25">
      <c r="A88" s="34"/>
      <c r="E88" s="107"/>
      <c r="F88" s="48"/>
      <c r="N88" s="37"/>
      <c r="R88" s="38"/>
      <c r="S88" s="39"/>
      <c r="T88" s="39"/>
      <c r="U88" s="38"/>
    </row>
    <row r="89" spans="1:21" s="38" customFormat="1" ht="12.75" customHeight="1" thickBot="1" x14ac:dyDescent="0.25">
      <c r="A89" s="34"/>
      <c r="B89" s="47" t="s">
        <v>67</v>
      </c>
      <c r="C89" s="151"/>
      <c r="D89" s="151"/>
      <c r="E89" s="115">
        <f>SUM(E77:E87)</f>
        <v>0</v>
      </c>
      <c r="F89" s="116" t="s">
        <v>26</v>
      </c>
      <c r="G89" s="117" t="s">
        <v>68</v>
      </c>
      <c r="H89" s="117" t="s">
        <v>69</v>
      </c>
      <c r="I89" s="118">
        <f>E52*E74+G52*G74+I52*I74+K52*K74+E78+E86+E87</f>
        <v>0</v>
      </c>
      <c r="J89" s="119" t="s">
        <v>70</v>
      </c>
      <c r="K89" s="118">
        <f>(E62+E66+E71)*E74+(G62+G66+G71)*G74+(I62+I66+I71)*I74+(K62+K66+K71)*K74+E79+E80+E81</f>
        <v>0</v>
      </c>
      <c r="L89" s="120" t="s">
        <v>71</v>
      </c>
      <c r="M89" s="118">
        <f>E84+E85</f>
        <v>0</v>
      </c>
      <c r="N89" s="37"/>
      <c r="R89" s="151"/>
      <c r="S89" s="107"/>
      <c r="T89" s="107"/>
      <c r="U89" s="151"/>
    </row>
    <row r="90" spans="1:21" s="38" customFormat="1" ht="4.5" customHeight="1" thickBot="1" x14ac:dyDescent="0.25">
      <c r="A90" s="121"/>
      <c r="B90" s="122"/>
      <c r="C90" s="122"/>
      <c r="D90" s="122"/>
      <c r="E90" s="122"/>
      <c r="F90" s="123"/>
      <c r="G90" s="122"/>
      <c r="H90" s="122"/>
      <c r="I90" s="122"/>
      <c r="J90" s="122"/>
      <c r="K90" s="122"/>
      <c r="L90" s="122"/>
      <c r="M90" s="122"/>
      <c r="N90" s="124"/>
      <c r="S90" s="39"/>
      <c r="T90" s="39"/>
    </row>
    <row r="91" spans="1:21" x14ac:dyDescent="0.25">
      <c r="A91" s="38"/>
      <c r="B91" s="38"/>
      <c r="C91" s="38"/>
      <c r="D91" s="38"/>
      <c r="E91" s="38"/>
      <c r="F91" s="125"/>
      <c r="G91" s="38"/>
      <c r="H91" s="38"/>
      <c r="I91" s="38"/>
    </row>
    <row r="92" spans="1:21" x14ac:dyDescent="0.25">
      <c r="A92" s="38"/>
      <c r="B92" s="38"/>
      <c r="C92" s="38"/>
      <c r="D92" s="38"/>
      <c r="E92" s="38"/>
      <c r="F92" s="125"/>
      <c r="G92" s="38"/>
      <c r="H92" s="38"/>
      <c r="I92" s="38"/>
    </row>
    <row r="93" spans="1:21" x14ac:dyDescent="0.25">
      <c r="A93" s="38"/>
      <c r="B93" s="38"/>
      <c r="C93" s="38"/>
      <c r="D93" s="38"/>
      <c r="E93" s="38"/>
      <c r="F93" s="125"/>
      <c r="G93" s="38"/>
      <c r="H93" s="38"/>
      <c r="I93" s="38"/>
    </row>
    <row r="94" spans="1:21" x14ac:dyDescent="0.25">
      <c r="A94" s="38"/>
      <c r="B94" s="38"/>
      <c r="C94" s="38"/>
      <c r="D94" s="38"/>
      <c r="E94" s="38"/>
      <c r="F94" s="125"/>
      <c r="G94" s="38"/>
      <c r="H94" s="38"/>
      <c r="I94" s="38"/>
    </row>
    <row r="95" spans="1:21" x14ac:dyDescent="0.25">
      <c r="A95" s="38"/>
      <c r="B95" s="38"/>
      <c r="C95" s="38"/>
      <c r="D95" s="38"/>
      <c r="E95" s="38"/>
      <c r="F95" s="125"/>
      <c r="G95" s="38"/>
      <c r="H95" s="38"/>
      <c r="I95" s="38"/>
    </row>
    <row r="96" spans="1:21" x14ac:dyDescent="0.25">
      <c r="A96" s="38"/>
      <c r="B96" s="38"/>
      <c r="C96" s="38"/>
      <c r="D96" s="38"/>
      <c r="E96" s="38"/>
      <c r="F96" s="125"/>
      <c r="G96" s="38"/>
      <c r="H96" s="38"/>
      <c r="I96" s="38"/>
    </row>
  </sheetData>
  <mergeCells count="29">
    <mergeCell ref="A43:B43"/>
    <mergeCell ref="E12:G12"/>
    <mergeCell ref="I12:J12"/>
    <mergeCell ref="I16:J16"/>
    <mergeCell ref="E18:M18"/>
    <mergeCell ref="L23:M23"/>
    <mergeCell ref="M34:M36"/>
    <mergeCell ref="A3:B3"/>
    <mergeCell ref="C3:F3"/>
    <mergeCell ref="H3:M3"/>
    <mergeCell ref="D5:M5"/>
    <mergeCell ref="D7:M7"/>
    <mergeCell ref="A44:B44"/>
    <mergeCell ref="E44:K44"/>
    <mergeCell ref="S49:T49"/>
    <mergeCell ref="B85:D85"/>
    <mergeCell ref="B86:D86"/>
    <mergeCell ref="B51:D51"/>
    <mergeCell ref="B65:D65"/>
    <mergeCell ref="B87:D87"/>
    <mergeCell ref="B49:D49"/>
    <mergeCell ref="B84:D84"/>
    <mergeCell ref="B78:D78"/>
    <mergeCell ref="B79:D79"/>
    <mergeCell ref="B80:D80"/>
    <mergeCell ref="B81:D81"/>
    <mergeCell ref="B82:D82"/>
    <mergeCell ref="B83:D83"/>
    <mergeCell ref="B50:D50"/>
  </mergeCells>
  <pageMargins left="0.70866141732283472" right="0.31496062992125984" top="0.59055118110236227" bottom="0.39370078740157483" header="0.31496062992125984" footer="0.31496062992125984"/>
  <pageSetup paperSize="9" scale="76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5304D-6AA1-4F2C-81D1-C06C4EED258B}">
  <sheetPr>
    <pageSetUpPr fitToPage="1"/>
  </sheetPr>
  <dimension ref="A1:Y96"/>
  <sheetViews>
    <sheetView zoomScaleNormal="100" workbookViewId="0">
      <selection activeCell="C3" sqref="C3:F3"/>
    </sheetView>
  </sheetViews>
  <sheetFormatPr baseColWidth="10" defaultRowHeight="15" x14ac:dyDescent="0.25"/>
  <cols>
    <col min="1" max="1" width="2.28515625" style="5" customWidth="1"/>
    <col min="2" max="2" width="3.7109375" style="5" customWidth="1"/>
    <col min="3" max="3" width="9.140625" style="5" customWidth="1"/>
    <col min="4" max="4" width="18.7109375" style="5" customWidth="1"/>
    <col min="5" max="5" width="10.7109375" style="5" customWidth="1"/>
    <col min="6" max="6" width="4.28515625" style="23" customWidth="1"/>
    <col min="7" max="7" width="10.7109375" style="5" customWidth="1"/>
    <col min="8" max="8" width="5.140625" style="5" customWidth="1"/>
    <col min="9" max="9" width="10.140625" style="5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11.42578125" hidden="1" customWidth="1"/>
  </cols>
  <sheetData>
    <row r="1" spans="1:25" s="5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S1" s="6"/>
      <c r="T1" s="6"/>
    </row>
    <row r="2" spans="1:25" s="5" customFormat="1" ht="12.75" x14ac:dyDescent="0.2">
      <c r="A2" s="7"/>
      <c r="B2" s="8" t="s">
        <v>1</v>
      </c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10"/>
      <c r="S2" s="6"/>
      <c r="T2" s="6"/>
    </row>
    <row r="3" spans="1:25" s="13" customFormat="1" ht="18" customHeight="1" x14ac:dyDescent="0.2">
      <c r="A3" s="172" t="s">
        <v>2</v>
      </c>
      <c r="B3" s="173"/>
      <c r="C3" s="174"/>
      <c r="D3" s="175"/>
      <c r="E3" s="175"/>
      <c r="F3" s="176"/>
      <c r="G3" s="11" t="s">
        <v>3</v>
      </c>
      <c r="H3" s="174"/>
      <c r="I3" s="175"/>
      <c r="J3" s="175"/>
      <c r="K3" s="175"/>
      <c r="L3" s="175"/>
      <c r="M3" s="176"/>
      <c r="N3" s="12"/>
      <c r="P3" s="14" t="s">
        <v>78</v>
      </c>
      <c r="Q3" s="14"/>
      <c r="R3" s="14"/>
      <c r="S3" s="15"/>
      <c r="T3" s="15"/>
      <c r="U3" s="14"/>
      <c r="V3" s="14"/>
      <c r="W3" s="14"/>
      <c r="X3" s="14"/>
      <c r="Y3" s="14"/>
    </row>
    <row r="4" spans="1:25" s="13" customFormat="1" ht="5.25" customHeight="1" x14ac:dyDescent="0.2">
      <c r="A4" s="147"/>
      <c r="B4" s="148"/>
      <c r="C4" s="16"/>
      <c r="D4" s="16"/>
      <c r="E4" s="11"/>
      <c r="F4" s="148"/>
      <c r="G4" s="148"/>
      <c r="H4" s="11"/>
      <c r="I4" s="11"/>
      <c r="J4" s="17"/>
      <c r="K4" s="11"/>
      <c r="L4" s="17"/>
      <c r="M4" s="17"/>
      <c r="N4" s="12"/>
      <c r="S4" s="18"/>
      <c r="T4" s="18"/>
    </row>
    <row r="5" spans="1:25" s="13" customFormat="1" ht="18" customHeight="1" x14ac:dyDescent="0.2">
      <c r="A5" s="147" t="s">
        <v>4</v>
      </c>
      <c r="B5" s="148"/>
      <c r="C5" s="16"/>
      <c r="D5" s="174"/>
      <c r="E5" s="175"/>
      <c r="F5" s="175"/>
      <c r="G5" s="175"/>
      <c r="H5" s="175"/>
      <c r="I5" s="175"/>
      <c r="J5" s="175"/>
      <c r="K5" s="175"/>
      <c r="L5" s="175"/>
      <c r="M5" s="176"/>
      <c r="N5" s="12"/>
      <c r="S5" s="18"/>
      <c r="T5" s="18"/>
    </row>
    <row r="6" spans="1:25" s="13" customFormat="1" ht="5.25" customHeight="1" x14ac:dyDescent="0.2">
      <c r="A6" s="147"/>
      <c r="B6" s="148"/>
      <c r="C6" s="16"/>
      <c r="D6" s="16"/>
      <c r="E6" s="11"/>
      <c r="F6" s="148"/>
      <c r="G6" s="148"/>
      <c r="H6" s="11"/>
      <c r="I6" s="11"/>
      <c r="J6" s="17"/>
      <c r="K6" s="11"/>
      <c r="L6" s="17"/>
      <c r="M6" s="17"/>
      <c r="N6" s="12"/>
      <c r="S6" s="18"/>
      <c r="T6" s="18"/>
    </row>
    <row r="7" spans="1:25" s="13" customFormat="1" ht="18" customHeight="1" x14ac:dyDescent="0.2">
      <c r="A7" s="147" t="s">
        <v>5</v>
      </c>
      <c r="B7" s="148"/>
      <c r="C7" s="16"/>
      <c r="D7" s="174"/>
      <c r="E7" s="175"/>
      <c r="F7" s="175"/>
      <c r="G7" s="175"/>
      <c r="H7" s="175"/>
      <c r="I7" s="175"/>
      <c r="J7" s="175"/>
      <c r="K7" s="175"/>
      <c r="L7" s="175"/>
      <c r="M7" s="176"/>
      <c r="N7" s="12"/>
      <c r="P7" s="19" t="s">
        <v>6</v>
      </c>
      <c r="Q7" s="19"/>
      <c r="R7" s="19"/>
      <c r="S7" s="130"/>
      <c r="T7" s="130"/>
      <c r="U7" s="19"/>
      <c r="V7" s="19"/>
      <c r="W7" s="19"/>
      <c r="X7" s="19"/>
      <c r="Y7" s="19"/>
    </row>
    <row r="8" spans="1:25" s="13" customFormat="1" ht="5.25" customHeight="1" thickBot="1" x14ac:dyDescent="0.25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  <c r="S8" s="18"/>
      <c r="T8" s="18"/>
    </row>
    <row r="9" spans="1:25" s="5" customFormat="1" ht="13.5" thickBot="1" x14ac:dyDescent="0.25">
      <c r="F9" s="23"/>
      <c r="S9" s="6"/>
      <c r="T9" s="6"/>
    </row>
    <row r="10" spans="1:25" s="26" customFormat="1" ht="12.75" x14ac:dyDescent="0.2">
      <c r="A10" s="1"/>
      <c r="B10" s="24" t="s">
        <v>7</v>
      </c>
      <c r="C10" s="2"/>
      <c r="D10" s="3"/>
      <c r="E10" s="3"/>
      <c r="F10" s="25"/>
      <c r="G10" s="3"/>
      <c r="H10" s="3"/>
      <c r="I10" s="3"/>
      <c r="J10" s="3"/>
      <c r="K10" s="3"/>
      <c r="L10" s="3"/>
      <c r="M10" s="3"/>
      <c r="N10" s="4"/>
      <c r="P10" s="27" t="s">
        <v>6</v>
      </c>
      <c r="Q10" s="28"/>
      <c r="R10" s="28"/>
      <c r="S10" s="29"/>
      <c r="T10" s="29"/>
      <c r="U10" s="28"/>
      <c r="V10" s="28"/>
      <c r="W10" s="28"/>
      <c r="X10" s="28"/>
      <c r="Y10" s="28"/>
    </row>
    <row r="11" spans="1:25" s="5" customFormat="1" ht="12.75" x14ac:dyDescent="0.2">
      <c r="A11" s="7"/>
      <c r="B11" s="30" t="s">
        <v>8</v>
      </c>
      <c r="C11" s="8"/>
      <c r="D11" s="9"/>
      <c r="E11" s="9"/>
      <c r="F11" s="31"/>
      <c r="G11" s="9"/>
      <c r="H11" s="9"/>
      <c r="I11" s="32"/>
      <c r="J11" s="33"/>
      <c r="K11" s="32"/>
      <c r="L11" s="33"/>
      <c r="M11" s="33"/>
      <c r="N11" s="10"/>
      <c r="S11" s="6"/>
      <c r="T11" s="6"/>
    </row>
    <row r="12" spans="1:25" s="38" customFormat="1" ht="13.5" customHeight="1" x14ac:dyDescent="0.2">
      <c r="A12" s="34"/>
      <c r="B12" s="151"/>
      <c r="C12" s="151"/>
      <c r="D12" s="151"/>
      <c r="E12" s="164" t="s">
        <v>9</v>
      </c>
      <c r="F12" s="164"/>
      <c r="G12" s="164"/>
      <c r="H12" s="151"/>
      <c r="I12" s="165"/>
      <c r="J12" s="165"/>
      <c r="K12" s="35"/>
      <c r="L12" s="36"/>
      <c r="M12" s="36"/>
      <c r="N12" s="37"/>
      <c r="S12" s="39"/>
      <c r="T12" s="39"/>
    </row>
    <row r="13" spans="1:25" s="5" customFormat="1" ht="3.75" customHeight="1" x14ac:dyDescent="0.2">
      <c r="A13" s="40"/>
      <c r="B13" s="41"/>
      <c r="C13" s="41"/>
      <c r="D13" s="41"/>
      <c r="E13" s="41"/>
      <c r="F13" s="42"/>
      <c r="G13" s="41"/>
      <c r="H13" s="41"/>
      <c r="I13" s="41"/>
      <c r="J13" s="41"/>
      <c r="K13" s="41"/>
      <c r="L13" s="41"/>
      <c r="M13" s="41"/>
      <c r="N13" s="43"/>
      <c r="S13" s="6"/>
      <c r="T13" s="6"/>
    </row>
    <row r="14" spans="1:25" s="5" customFormat="1" ht="3.75" customHeight="1" x14ac:dyDescent="0.2">
      <c r="A14" s="44"/>
      <c r="B14" s="26"/>
      <c r="C14" s="26"/>
      <c r="D14" s="26"/>
      <c r="E14" s="26"/>
      <c r="F14" s="45"/>
      <c r="G14" s="26"/>
      <c r="H14" s="26"/>
      <c r="I14" s="26"/>
      <c r="J14" s="26"/>
      <c r="K14" s="26"/>
      <c r="L14" s="26"/>
      <c r="M14" s="26"/>
      <c r="N14" s="46"/>
      <c r="S14" s="6"/>
      <c r="T14" s="6"/>
    </row>
    <row r="15" spans="1:25" s="5" customFormat="1" ht="12.75" x14ac:dyDescent="0.2">
      <c r="A15" s="44"/>
      <c r="B15" s="47" t="s">
        <v>10</v>
      </c>
      <c r="C15" s="26"/>
      <c r="D15" s="26"/>
      <c r="E15" s="26"/>
      <c r="F15" s="45"/>
      <c r="G15" s="26"/>
      <c r="H15" s="26"/>
      <c r="I15" s="26"/>
      <c r="J15" s="26"/>
      <c r="K15" s="26"/>
      <c r="L15" s="26"/>
      <c r="M15" s="26"/>
      <c r="N15" s="46"/>
      <c r="S15" s="6"/>
      <c r="T15" s="6"/>
    </row>
    <row r="16" spans="1:25" s="5" customFormat="1" ht="15" customHeight="1" x14ac:dyDescent="0.2">
      <c r="A16" s="44"/>
      <c r="B16" s="151" t="s">
        <v>11</v>
      </c>
      <c r="C16" s="26"/>
      <c r="D16" s="26"/>
      <c r="E16" s="26"/>
      <c r="F16" s="45"/>
      <c r="G16" s="26"/>
      <c r="H16" s="151"/>
      <c r="I16" s="165"/>
      <c r="J16" s="165"/>
      <c r="K16" s="35"/>
      <c r="L16" s="36"/>
      <c r="M16" s="36"/>
      <c r="N16" s="46"/>
      <c r="S16" s="6"/>
      <c r="T16" s="6"/>
    </row>
    <row r="17" spans="1:20" s="38" customFormat="1" ht="6" customHeight="1" x14ac:dyDescent="0.2">
      <c r="A17" s="34"/>
      <c r="B17" s="151"/>
      <c r="C17" s="151"/>
      <c r="D17" s="151"/>
      <c r="E17" s="151"/>
      <c r="F17" s="48"/>
      <c r="G17" s="151"/>
      <c r="H17" s="151"/>
      <c r="I17" s="151"/>
      <c r="J17" s="151"/>
      <c r="K17" s="151"/>
      <c r="L17" s="151"/>
      <c r="M17" s="151"/>
      <c r="N17" s="37"/>
      <c r="S17" s="39"/>
      <c r="T17" s="39"/>
    </row>
    <row r="18" spans="1:20" s="5" customFormat="1" ht="15" customHeight="1" x14ac:dyDescent="0.2">
      <c r="A18" s="44"/>
      <c r="B18" s="151" t="s">
        <v>12</v>
      </c>
      <c r="C18" s="26"/>
      <c r="D18" s="26"/>
      <c r="E18" s="166"/>
      <c r="F18" s="166"/>
      <c r="G18" s="166"/>
      <c r="H18" s="166"/>
      <c r="I18" s="166"/>
      <c r="J18" s="166"/>
      <c r="K18" s="166"/>
      <c r="L18" s="166"/>
      <c r="M18" s="166"/>
      <c r="N18" s="46"/>
      <c r="S18" s="6"/>
      <c r="T18" s="6"/>
    </row>
    <row r="19" spans="1:20" s="5" customFormat="1" ht="3.75" customHeight="1" x14ac:dyDescent="0.2">
      <c r="A19" s="40"/>
      <c r="B19" s="41"/>
      <c r="C19" s="41"/>
      <c r="D19" s="41"/>
      <c r="E19" s="41"/>
      <c r="F19" s="42"/>
      <c r="G19" s="41"/>
      <c r="H19" s="41"/>
      <c r="I19" s="41"/>
      <c r="J19" s="41"/>
      <c r="K19" s="41"/>
      <c r="L19" s="41"/>
      <c r="M19" s="41"/>
      <c r="N19" s="43"/>
      <c r="S19" s="6"/>
      <c r="T19" s="6"/>
    </row>
    <row r="20" spans="1:20" s="5" customFormat="1" ht="12.75" x14ac:dyDescent="0.2">
      <c r="A20" s="44"/>
      <c r="B20" s="47" t="s">
        <v>13</v>
      </c>
      <c r="C20" s="26"/>
      <c r="D20" s="26"/>
      <c r="E20" s="26"/>
      <c r="F20" s="45"/>
      <c r="G20" s="26"/>
      <c r="H20" s="26"/>
      <c r="I20" s="26"/>
      <c r="J20" s="26"/>
      <c r="K20" s="26"/>
      <c r="L20" s="26"/>
      <c r="M20" s="26"/>
      <c r="N20" s="46"/>
      <c r="S20" s="6"/>
      <c r="T20" s="6"/>
    </row>
    <row r="21" spans="1:20" s="13" customFormat="1" ht="15" customHeight="1" x14ac:dyDescent="0.2">
      <c r="A21" s="49"/>
      <c r="B21" s="30" t="s">
        <v>14</v>
      </c>
      <c r="C21" s="50"/>
      <c r="D21" s="50"/>
      <c r="E21" s="50"/>
      <c r="F21" s="51"/>
      <c r="G21" s="50"/>
      <c r="H21" s="50"/>
      <c r="I21" s="50"/>
      <c r="J21" s="50"/>
      <c r="K21" s="50"/>
      <c r="L21" s="50"/>
      <c r="M21" s="50"/>
      <c r="N21" s="52"/>
      <c r="S21" s="18"/>
      <c r="T21" s="18"/>
    </row>
    <row r="22" spans="1:20" s="13" customFormat="1" ht="4.5" customHeight="1" x14ac:dyDescent="0.2">
      <c r="A22" s="53"/>
      <c r="B22" s="54"/>
      <c r="C22" s="16"/>
      <c r="D22" s="16"/>
      <c r="E22" s="16"/>
      <c r="F22" s="55"/>
      <c r="G22" s="16"/>
      <c r="H22" s="16"/>
      <c r="I22" s="16"/>
      <c r="J22" s="16"/>
      <c r="K22" s="16"/>
      <c r="L22" s="16"/>
      <c r="M22" s="16"/>
      <c r="N22" s="12"/>
      <c r="S22" s="18"/>
      <c r="T22" s="18"/>
    </row>
    <row r="23" spans="1:20" s="38" customFormat="1" ht="15" customHeight="1" x14ac:dyDescent="0.2">
      <c r="A23" s="34"/>
      <c r="B23" s="56"/>
      <c r="C23" s="151" t="s">
        <v>15</v>
      </c>
      <c r="D23" s="151"/>
      <c r="E23" s="57"/>
      <c r="F23" s="48"/>
      <c r="G23" s="151" t="s">
        <v>16</v>
      </c>
      <c r="H23" s="151"/>
      <c r="I23" s="151"/>
      <c r="J23" s="151"/>
      <c r="K23" s="58" t="s">
        <v>17</v>
      </c>
      <c r="L23" s="167"/>
      <c r="M23" s="168"/>
      <c r="N23" s="37"/>
      <c r="S23" s="39"/>
      <c r="T23" s="39"/>
    </row>
    <row r="24" spans="1:20" s="5" customFormat="1" ht="4.5" customHeight="1" x14ac:dyDescent="0.2">
      <c r="A24" s="44"/>
      <c r="B24" s="26"/>
      <c r="C24" s="26"/>
      <c r="D24" s="26"/>
      <c r="E24" s="26"/>
      <c r="F24" s="45"/>
      <c r="G24" s="26"/>
      <c r="H24" s="26"/>
      <c r="I24" s="26"/>
      <c r="J24" s="26"/>
      <c r="K24" s="26"/>
      <c r="L24" s="26"/>
      <c r="M24" s="26"/>
      <c r="N24" s="46"/>
      <c r="S24" s="6"/>
      <c r="T24" s="6"/>
    </row>
    <row r="25" spans="1:20" s="38" customFormat="1" ht="15" customHeight="1" x14ac:dyDescent="0.2">
      <c r="A25" s="34"/>
      <c r="B25" s="56"/>
      <c r="C25" s="151" t="s">
        <v>18</v>
      </c>
      <c r="D25" s="151"/>
      <c r="E25" s="57"/>
      <c r="F25" s="48"/>
      <c r="G25" s="151" t="s">
        <v>19</v>
      </c>
      <c r="H25" s="151"/>
      <c r="I25" s="151"/>
      <c r="J25" s="151"/>
      <c r="K25" s="151"/>
      <c r="L25" s="151"/>
      <c r="M25" s="151"/>
      <c r="N25" s="37"/>
      <c r="S25" s="39"/>
      <c r="T25" s="39"/>
    </row>
    <row r="26" spans="1:20" s="5" customFormat="1" ht="4.5" customHeight="1" x14ac:dyDescent="0.2">
      <c r="A26" s="44"/>
      <c r="B26" s="41"/>
      <c r="C26" s="41"/>
      <c r="D26" s="41"/>
      <c r="E26" s="41"/>
      <c r="F26" s="42"/>
      <c r="G26" s="41"/>
      <c r="H26" s="41"/>
      <c r="I26" s="41"/>
      <c r="J26" s="41"/>
      <c r="K26" s="41"/>
      <c r="L26" s="41"/>
      <c r="M26" s="41"/>
      <c r="N26" s="43"/>
      <c r="S26" s="6"/>
      <c r="T26" s="6"/>
    </row>
    <row r="27" spans="1:20" s="5" customFormat="1" ht="3.75" customHeight="1" x14ac:dyDescent="0.2">
      <c r="A27" s="44"/>
      <c r="B27" s="26"/>
      <c r="C27" s="26"/>
      <c r="D27" s="26"/>
      <c r="E27" s="26"/>
      <c r="F27" s="45"/>
      <c r="G27" s="26"/>
      <c r="H27" s="26"/>
      <c r="I27" s="26"/>
      <c r="J27" s="26"/>
      <c r="K27" s="26"/>
      <c r="L27" s="26"/>
      <c r="M27" s="26"/>
      <c r="N27" s="46"/>
      <c r="S27" s="6"/>
      <c r="T27" s="6"/>
    </row>
    <row r="28" spans="1:20" s="5" customFormat="1" ht="12.75" x14ac:dyDescent="0.2">
      <c r="A28" s="44"/>
      <c r="B28" s="54" t="s">
        <v>72</v>
      </c>
      <c r="C28" s="26"/>
      <c r="D28" s="26"/>
      <c r="E28" s="26"/>
      <c r="F28" s="45"/>
      <c r="G28" s="26"/>
      <c r="H28" s="26"/>
      <c r="I28" s="26"/>
      <c r="J28" s="26"/>
      <c r="K28" s="26"/>
      <c r="L28" s="26"/>
      <c r="M28" s="26"/>
      <c r="N28" s="46"/>
      <c r="S28" s="6"/>
      <c r="T28" s="6"/>
    </row>
    <row r="29" spans="1:20" s="38" customFormat="1" ht="15" customHeight="1" x14ac:dyDescent="0.2">
      <c r="A29" s="34"/>
      <c r="B29" s="26"/>
      <c r="E29" s="129">
        <v>39</v>
      </c>
      <c r="F29" s="151" t="s">
        <v>75</v>
      </c>
      <c r="G29" s="101"/>
      <c r="H29" s="101"/>
      <c r="I29" s="75"/>
      <c r="J29" s="141"/>
      <c r="L29" s="151"/>
      <c r="M29" s="151"/>
      <c r="N29" s="37"/>
      <c r="S29" s="39"/>
      <c r="T29" s="39"/>
    </row>
    <row r="30" spans="1:20" s="5" customFormat="1" ht="4.5" customHeight="1" x14ac:dyDescent="0.2">
      <c r="A30" s="40"/>
      <c r="B30" s="41"/>
      <c r="C30" s="41"/>
      <c r="D30" s="41"/>
      <c r="E30" s="41"/>
      <c r="F30" s="42"/>
      <c r="G30" s="41"/>
      <c r="H30" s="41"/>
      <c r="I30" s="41"/>
      <c r="J30" s="41"/>
      <c r="K30" s="41"/>
      <c r="L30" s="41"/>
      <c r="M30" s="41"/>
      <c r="N30" s="43"/>
      <c r="S30" s="6"/>
      <c r="T30" s="6"/>
    </row>
    <row r="31" spans="1:20" s="26" customFormat="1" ht="12.75" x14ac:dyDescent="0.2">
      <c r="A31" s="44"/>
      <c r="B31" s="47" t="s">
        <v>20</v>
      </c>
      <c r="F31" s="45"/>
      <c r="N31" s="46"/>
      <c r="S31" s="60"/>
      <c r="T31" s="60"/>
    </row>
    <row r="32" spans="1:20" s="13" customFormat="1" ht="15" customHeight="1" x14ac:dyDescent="0.2">
      <c r="A32" s="49"/>
      <c r="B32" s="30" t="s">
        <v>21</v>
      </c>
      <c r="C32" s="50"/>
      <c r="D32" s="50"/>
      <c r="E32" s="50"/>
      <c r="F32" s="51"/>
      <c r="G32" s="50"/>
      <c r="H32" s="50"/>
      <c r="I32" s="50"/>
      <c r="J32" s="50"/>
      <c r="K32" s="50"/>
      <c r="L32" s="50"/>
      <c r="M32" s="50"/>
      <c r="N32" s="52"/>
      <c r="S32" s="18"/>
      <c r="T32" s="18"/>
    </row>
    <row r="33" spans="1:21" s="13" customFormat="1" ht="3.75" customHeight="1" x14ac:dyDescent="0.2">
      <c r="A33" s="53"/>
      <c r="B33" s="16"/>
      <c r="C33" s="16"/>
      <c r="D33" s="16"/>
      <c r="E33" s="16"/>
      <c r="F33" s="55"/>
      <c r="G33" s="16"/>
      <c r="H33" s="16"/>
      <c r="I33" s="16"/>
      <c r="J33" s="16"/>
      <c r="K33" s="16"/>
      <c r="L33" s="16"/>
      <c r="M33" s="16"/>
      <c r="N33" s="12"/>
      <c r="S33" s="18"/>
      <c r="T33" s="18"/>
    </row>
    <row r="34" spans="1:21" s="5" customFormat="1" ht="12.75" x14ac:dyDescent="0.2">
      <c r="A34" s="44"/>
      <c r="B34" s="26"/>
      <c r="C34" s="26"/>
      <c r="D34" s="149" t="s">
        <v>22</v>
      </c>
      <c r="E34" s="61"/>
      <c r="F34" s="62"/>
      <c r="G34" s="61"/>
      <c r="H34" s="26"/>
      <c r="I34" s="61"/>
      <c r="J34" s="26"/>
      <c r="K34" s="61"/>
      <c r="L34" s="26"/>
      <c r="M34" s="169" t="s">
        <v>23</v>
      </c>
      <c r="N34" s="46"/>
      <c r="S34" s="6"/>
      <c r="T34" s="6"/>
    </row>
    <row r="35" spans="1:21" s="38" customFormat="1" ht="11.25" x14ac:dyDescent="0.2">
      <c r="A35" s="34"/>
      <c r="B35" s="151" t="s">
        <v>9</v>
      </c>
      <c r="C35" s="151"/>
      <c r="D35" s="151"/>
      <c r="E35" s="59"/>
      <c r="F35" s="48"/>
      <c r="G35" s="63"/>
      <c r="H35" s="151"/>
      <c r="I35" s="63"/>
      <c r="J35" s="151"/>
      <c r="K35" s="63"/>
      <c r="L35" s="151"/>
      <c r="M35" s="170"/>
      <c r="N35" s="37"/>
      <c r="S35" s="39"/>
      <c r="T35" s="39"/>
    </row>
    <row r="36" spans="1:21" s="38" customFormat="1" ht="11.25" x14ac:dyDescent="0.2">
      <c r="A36" s="34"/>
      <c r="B36" s="151" t="s">
        <v>24</v>
      </c>
      <c r="C36" s="151"/>
      <c r="D36" s="151"/>
      <c r="E36" s="59"/>
      <c r="F36" s="48"/>
      <c r="G36" s="63"/>
      <c r="H36" s="151"/>
      <c r="I36" s="63"/>
      <c r="J36" s="151"/>
      <c r="K36" s="63"/>
      <c r="L36" s="151"/>
      <c r="M36" s="171"/>
      <c r="N36" s="37"/>
      <c r="S36" s="39"/>
      <c r="T36" s="39"/>
    </row>
    <row r="37" spans="1:21" ht="3.75" customHeight="1" x14ac:dyDescent="0.25">
      <c r="A37" s="64"/>
      <c r="B37" s="65"/>
      <c r="C37" s="65"/>
      <c r="D37" s="65"/>
      <c r="E37" s="66"/>
      <c r="F37" s="67"/>
      <c r="G37" s="65"/>
      <c r="H37" s="65"/>
      <c r="I37" s="65"/>
      <c r="J37" s="68"/>
      <c r="K37" s="68"/>
      <c r="L37" s="68"/>
      <c r="M37" s="68"/>
      <c r="N37" s="69"/>
    </row>
    <row r="38" spans="1:21" ht="3.75" customHeight="1" x14ac:dyDescent="0.25">
      <c r="A38" s="34"/>
      <c r="B38" s="151"/>
      <c r="C38" s="151"/>
      <c r="D38" s="151"/>
      <c r="E38" s="151"/>
      <c r="F38" s="48"/>
      <c r="G38" s="151"/>
      <c r="H38" s="151"/>
      <c r="I38" s="151"/>
      <c r="J38" s="68"/>
      <c r="K38" s="68"/>
      <c r="L38" s="68"/>
      <c r="M38" s="68"/>
      <c r="N38" s="69"/>
    </row>
    <row r="39" spans="1:21" x14ac:dyDescent="0.25">
      <c r="A39" s="53"/>
      <c r="B39" s="54" t="s">
        <v>74</v>
      </c>
      <c r="C39" s="16"/>
      <c r="D39" s="16"/>
      <c r="E39" s="70"/>
      <c r="F39" s="55"/>
      <c r="G39" s="16"/>
      <c r="H39" s="16"/>
      <c r="I39" s="16"/>
      <c r="J39" s="68"/>
      <c r="K39" s="68"/>
      <c r="L39" s="68"/>
      <c r="M39" s="68"/>
      <c r="N39" s="69"/>
      <c r="R39" s="13"/>
      <c r="S39" s="126">
        <f>E44</f>
        <v>1</v>
      </c>
      <c r="T39" s="126">
        <f>(E41*E74+G41*G74+I41*I74+K41*K74)/12/E29</f>
        <v>1</v>
      </c>
      <c r="U39" s="13"/>
    </row>
    <row r="40" spans="1:21" ht="3.75" customHeight="1" x14ac:dyDescent="0.25">
      <c r="A40" s="34"/>
      <c r="B40" s="151"/>
      <c r="C40" s="151"/>
      <c r="D40" s="151"/>
      <c r="E40" s="151"/>
      <c r="F40" s="48"/>
      <c r="G40" s="151"/>
      <c r="H40" s="151"/>
      <c r="I40" s="151"/>
      <c r="J40" s="68"/>
      <c r="K40" s="68"/>
      <c r="L40" s="68"/>
      <c r="M40" s="68"/>
      <c r="N40" s="69"/>
      <c r="R40" s="38"/>
      <c r="S40" s="126"/>
      <c r="T40" s="126"/>
      <c r="U40" s="38"/>
    </row>
    <row r="41" spans="1:21" ht="15" customHeight="1" x14ac:dyDescent="0.25">
      <c r="A41" s="34"/>
      <c r="B41" s="151" t="s">
        <v>79</v>
      </c>
      <c r="C41" s="151"/>
      <c r="D41" s="151"/>
      <c r="E41" s="131">
        <v>39</v>
      </c>
      <c r="F41" s="132"/>
      <c r="G41" s="131"/>
      <c r="H41" s="133"/>
      <c r="I41" s="131"/>
      <c r="J41" s="133"/>
      <c r="K41" s="131"/>
      <c r="L41" s="153" t="s">
        <v>75</v>
      </c>
      <c r="M41" s="68"/>
      <c r="N41" s="69"/>
      <c r="R41" s="38"/>
      <c r="S41" s="126"/>
      <c r="T41" s="126"/>
      <c r="U41" s="38"/>
    </row>
    <row r="42" spans="1:21" ht="15" customHeight="1" x14ac:dyDescent="0.25">
      <c r="A42" s="34"/>
      <c r="B42" s="151" t="s">
        <v>80</v>
      </c>
      <c r="C42" s="151"/>
      <c r="D42" s="151"/>
      <c r="E42" s="131">
        <v>39</v>
      </c>
      <c r="F42" s="132"/>
      <c r="G42" s="131"/>
      <c r="H42" s="133"/>
      <c r="I42" s="131"/>
      <c r="J42" s="133"/>
      <c r="K42" s="131"/>
      <c r="L42" s="153" t="s">
        <v>73</v>
      </c>
      <c r="M42" s="68"/>
      <c r="N42" s="69"/>
      <c r="R42" s="38"/>
      <c r="S42" s="126"/>
      <c r="T42" s="126"/>
      <c r="U42" s="38"/>
    </row>
    <row r="43" spans="1:21" ht="15" customHeight="1" x14ac:dyDescent="0.25">
      <c r="A43" s="161" t="s">
        <v>77</v>
      </c>
      <c r="B43" s="162"/>
      <c r="C43" s="151" t="s">
        <v>74</v>
      </c>
      <c r="D43" s="151"/>
      <c r="E43" s="128">
        <f>E42/E29</f>
        <v>1</v>
      </c>
      <c r="F43" s="48"/>
      <c r="G43" s="128">
        <f>G42/E29</f>
        <v>0</v>
      </c>
      <c r="H43" s="151"/>
      <c r="I43" s="128">
        <f>I42/E29</f>
        <v>0</v>
      </c>
      <c r="J43" s="68"/>
      <c r="K43" s="128">
        <f>K42/E29</f>
        <v>0</v>
      </c>
      <c r="L43" s="127"/>
      <c r="M43" s="68"/>
      <c r="N43" s="69"/>
      <c r="R43" s="38"/>
      <c r="S43" s="126"/>
      <c r="T43" s="126"/>
      <c r="U43" s="38"/>
    </row>
    <row r="44" spans="1:21" ht="15" customHeight="1" x14ac:dyDescent="0.25">
      <c r="A44" s="161" t="s">
        <v>77</v>
      </c>
      <c r="B44" s="162"/>
      <c r="C44" s="151" t="s">
        <v>74</v>
      </c>
      <c r="D44" s="151"/>
      <c r="E44" s="163">
        <f>(E42*E74+G42*G74+I42*I74+K42*K74)/12/E29</f>
        <v>1</v>
      </c>
      <c r="F44" s="163"/>
      <c r="G44" s="163"/>
      <c r="H44" s="163"/>
      <c r="I44" s="163"/>
      <c r="J44" s="163"/>
      <c r="K44" s="163"/>
      <c r="L44" s="127" t="s">
        <v>76</v>
      </c>
      <c r="M44" s="68"/>
      <c r="N44" s="69"/>
      <c r="R44" s="38"/>
      <c r="S44" s="126"/>
      <c r="T44" s="126"/>
      <c r="U44" s="38"/>
    </row>
    <row r="45" spans="1:21" ht="3.75" customHeight="1" x14ac:dyDescent="0.25">
      <c r="A45" s="34"/>
      <c r="B45" s="151"/>
      <c r="C45" s="151"/>
      <c r="D45" s="151"/>
      <c r="E45" s="151"/>
      <c r="F45" s="48"/>
      <c r="G45" s="151"/>
      <c r="H45" s="151"/>
      <c r="I45" s="151"/>
      <c r="J45" s="68"/>
      <c r="K45" s="68"/>
      <c r="L45" s="68"/>
      <c r="M45" s="68"/>
      <c r="N45" s="69"/>
      <c r="R45" s="38"/>
      <c r="S45" s="126"/>
      <c r="T45" s="126"/>
      <c r="U45" s="38"/>
    </row>
    <row r="46" spans="1:21" ht="15" customHeight="1" x14ac:dyDescent="0.25">
      <c r="A46" s="53"/>
      <c r="B46" s="54" t="s">
        <v>81</v>
      </c>
      <c r="C46" s="16"/>
      <c r="D46" s="16"/>
      <c r="E46" s="151"/>
      <c r="F46" s="48"/>
      <c r="G46" s="151"/>
      <c r="H46" s="151"/>
      <c r="I46" s="151"/>
      <c r="J46" s="68"/>
      <c r="K46" s="68"/>
      <c r="L46" s="68"/>
      <c r="M46" s="68"/>
      <c r="N46" s="69"/>
      <c r="R46" s="38"/>
      <c r="S46" s="126"/>
      <c r="T46" s="126"/>
      <c r="U46" s="38"/>
    </row>
    <row r="47" spans="1:21" ht="3.75" customHeight="1" x14ac:dyDescent="0.25">
      <c r="A47" s="34"/>
      <c r="B47" s="151"/>
      <c r="C47" s="151"/>
      <c r="D47" s="151"/>
      <c r="E47" s="151"/>
      <c r="F47" s="48"/>
      <c r="G47" s="151"/>
      <c r="H47" s="151"/>
      <c r="I47" s="151"/>
      <c r="J47" s="68"/>
      <c r="K47" s="68"/>
      <c r="L47" s="68"/>
      <c r="M47" s="68"/>
      <c r="N47" s="69"/>
      <c r="R47" s="38"/>
      <c r="S47" s="126"/>
      <c r="T47" s="126"/>
      <c r="U47" s="38"/>
    </row>
    <row r="48" spans="1:21" x14ac:dyDescent="0.25">
      <c r="A48" s="34"/>
      <c r="B48" s="151" t="s">
        <v>25</v>
      </c>
      <c r="C48" s="151"/>
      <c r="D48" s="151"/>
      <c r="E48" s="71"/>
      <c r="F48" s="72" t="s">
        <v>26</v>
      </c>
      <c r="G48" s="71"/>
      <c r="H48" s="73" t="s">
        <v>26</v>
      </c>
      <c r="I48" s="71"/>
      <c r="J48" s="72" t="s">
        <v>26</v>
      </c>
      <c r="K48" s="71"/>
      <c r="L48" s="90" t="s">
        <v>26</v>
      </c>
      <c r="M48" s="68"/>
      <c r="N48" s="69"/>
      <c r="R48" s="38"/>
      <c r="S48" s="126"/>
      <c r="T48" s="126"/>
      <c r="U48" s="38"/>
    </row>
    <row r="49" spans="1:21" x14ac:dyDescent="0.25">
      <c r="A49" s="34"/>
      <c r="B49" s="155" t="s">
        <v>27</v>
      </c>
      <c r="C49" s="155"/>
      <c r="D49" s="156"/>
      <c r="E49" s="71"/>
      <c r="F49" s="139" t="s">
        <v>26</v>
      </c>
      <c r="G49" s="71"/>
      <c r="H49" s="72" t="s">
        <v>26</v>
      </c>
      <c r="I49" s="71"/>
      <c r="J49" s="72" t="s">
        <v>26</v>
      </c>
      <c r="K49" s="71"/>
      <c r="L49" s="90" t="s">
        <v>26</v>
      </c>
      <c r="M49" s="91"/>
      <c r="N49" s="69"/>
      <c r="R49" s="38"/>
      <c r="S49" s="154" t="s">
        <v>28</v>
      </c>
      <c r="T49" s="154"/>
      <c r="U49" s="38" t="s">
        <v>29</v>
      </c>
    </row>
    <row r="50" spans="1:21" x14ac:dyDescent="0.25">
      <c r="A50" s="34"/>
      <c r="B50" s="155" t="s">
        <v>30</v>
      </c>
      <c r="C50" s="155"/>
      <c r="D50" s="156"/>
      <c r="E50" s="71"/>
      <c r="F50" s="139" t="s">
        <v>26</v>
      </c>
      <c r="G50" s="71"/>
      <c r="H50" s="72" t="s">
        <v>26</v>
      </c>
      <c r="I50" s="71"/>
      <c r="J50" s="72" t="s">
        <v>26</v>
      </c>
      <c r="K50" s="71"/>
      <c r="L50" s="90" t="s">
        <v>26</v>
      </c>
      <c r="M50" s="91"/>
      <c r="N50" s="69"/>
      <c r="R50" s="38"/>
      <c r="S50" s="150"/>
      <c r="T50" s="150"/>
      <c r="U50" s="38"/>
    </row>
    <row r="51" spans="1:21" x14ac:dyDescent="0.25">
      <c r="A51" s="34"/>
      <c r="B51" s="155" t="s">
        <v>30</v>
      </c>
      <c r="C51" s="155"/>
      <c r="D51" s="156"/>
      <c r="E51" s="140"/>
      <c r="F51" s="72" t="s">
        <v>26</v>
      </c>
      <c r="G51" s="140"/>
      <c r="H51" s="72" t="s">
        <v>26</v>
      </c>
      <c r="I51" s="71"/>
      <c r="J51" s="72" t="s">
        <v>26</v>
      </c>
      <c r="K51" s="71"/>
      <c r="L51" s="90" t="s">
        <v>26</v>
      </c>
      <c r="M51" s="91"/>
      <c r="N51" s="69"/>
      <c r="R51" s="38" t="s">
        <v>31</v>
      </c>
      <c r="S51" s="39">
        <f>(E48*E74+G48*G74+I48*I74+K48*K74)</f>
        <v>0</v>
      </c>
      <c r="T51" s="39">
        <f>S51/S39*T39</f>
        <v>0</v>
      </c>
      <c r="U51" s="38"/>
    </row>
    <row r="52" spans="1:21" x14ac:dyDescent="0.25">
      <c r="A52" s="74"/>
      <c r="B52" s="58"/>
      <c r="C52" s="75"/>
      <c r="D52" s="58" t="s">
        <v>32</v>
      </c>
      <c r="E52" s="76">
        <f>SUM(E48:E51)</f>
        <v>0</v>
      </c>
      <c r="F52" s="77" t="s">
        <v>26</v>
      </c>
      <c r="G52" s="76">
        <f>SUM(G48:G51)</f>
        <v>0</v>
      </c>
      <c r="H52" s="78" t="s">
        <v>26</v>
      </c>
      <c r="I52" s="76">
        <f>SUM(I48:I51)</f>
        <v>0</v>
      </c>
      <c r="J52" s="77" t="s">
        <v>26</v>
      </c>
      <c r="K52" s="76">
        <f>SUM(K48:K51)</f>
        <v>0</v>
      </c>
      <c r="L52" s="79" t="s">
        <v>26</v>
      </c>
      <c r="M52" s="68"/>
      <c r="N52" s="69"/>
      <c r="R52" s="38" t="s">
        <v>33</v>
      </c>
      <c r="S52" s="39">
        <f>E78</f>
        <v>0</v>
      </c>
      <c r="T52" s="39">
        <f>S52/S39*T39</f>
        <v>0</v>
      </c>
      <c r="U52" s="38"/>
    </row>
    <row r="53" spans="1:21" x14ac:dyDescent="0.25">
      <c r="A53" s="74"/>
      <c r="B53" s="58"/>
      <c r="C53" s="75"/>
      <c r="D53" s="58" t="s">
        <v>34</v>
      </c>
      <c r="E53" s="80"/>
      <c r="F53" s="77" t="s">
        <v>26</v>
      </c>
      <c r="G53" s="81"/>
      <c r="H53" s="77" t="s">
        <v>26</v>
      </c>
      <c r="I53" s="81"/>
      <c r="J53" s="77" t="s">
        <v>26</v>
      </c>
      <c r="K53" s="81"/>
      <c r="L53" s="79" t="s">
        <v>26</v>
      </c>
      <c r="M53" s="68"/>
      <c r="N53" s="69"/>
      <c r="R53" s="38"/>
      <c r="S53" s="39"/>
      <c r="T53" s="39"/>
      <c r="U53" s="38"/>
    </row>
    <row r="54" spans="1:21" ht="11.25" customHeight="1" x14ac:dyDescent="0.25">
      <c r="A54" s="34"/>
      <c r="B54" s="151"/>
      <c r="C54" s="151"/>
      <c r="D54" s="151"/>
      <c r="E54" s="82"/>
      <c r="F54" s="83"/>
      <c r="G54" s="84"/>
      <c r="H54" s="85"/>
      <c r="I54" s="84"/>
      <c r="J54" s="83"/>
      <c r="K54" s="84"/>
      <c r="L54" s="85"/>
      <c r="M54" s="68"/>
      <c r="N54" s="69"/>
      <c r="R54" s="38" t="s">
        <v>35</v>
      </c>
      <c r="S54" s="39">
        <f>S51+S52</f>
        <v>0</v>
      </c>
      <c r="T54" s="39">
        <f>T51+T52</f>
        <v>0</v>
      </c>
      <c r="U54" s="38"/>
    </row>
    <row r="55" spans="1:21" x14ac:dyDescent="0.25">
      <c r="A55" s="53"/>
      <c r="B55" s="54" t="s">
        <v>36</v>
      </c>
      <c r="C55" s="16"/>
      <c r="D55" s="16"/>
      <c r="E55" s="86"/>
      <c r="F55" s="87"/>
      <c r="G55" s="86"/>
      <c r="H55" s="88"/>
      <c r="I55" s="86"/>
      <c r="J55" s="87"/>
      <c r="K55" s="86"/>
      <c r="L55" s="88"/>
      <c r="M55" s="68"/>
      <c r="N55" s="69"/>
      <c r="R55" s="13" t="s">
        <v>37</v>
      </c>
      <c r="S55" s="18">
        <v>66150</v>
      </c>
      <c r="T55" s="18">
        <v>66150</v>
      </c>
      <c r="U55" s="39">
        <v>96600</v>
      </c>
    </row>
    <row r="56" spans="1:21" ht="3.75" customHeight="1" x14ac:dyDescent="0.25">
      <c r="A56" s="34"/>
      <c r="B56" s="151"/>
      <c r="C56" s="151"/>
      <c r="D56" s="151"/>
      <c r="E56" s="84"/>
      <c r="F56" s="83"/>
      <c r="G56" s="84"/>
      <c r="H56" s="85"/>
      <c r="I56" s="84"/>
      <c r="J56" s="83"/>
      <c r="K56" s="84"/>
      <c r="L56" s="85"/>
      <c r="M56" s="68"/>
      <c r="N56" s="69"/>
      <c r="R56" s="38"/>
      <c r="S56" s="39"/>
      <c r="T56" s="39"/>
      <c r="U56" s="38"/>
    </row>
    <row r="57" spans="1:21" s="38" customFormat="1" ht="15" customHeight="1" x14ac:dyDescent="0.2">
      <c r="A57" s="34"/>
      <c r="B57" s="151" t="s">
        <v>38</v>
      </c>
      <c r="C57" s="151"/>
      <c r="D57" s="151"/>
      <c r="E57" s="89">
        <f>IF(E42=0,0,IF(E48/E42*E41&gt;S60,(S60/E41*E42+E49+E51)*M57,E53*M57))</f>
        <v>0</v>
      </c>
      <c r="F57" s="135" t="s">
        <v>26</v>
      </c>
      <c r="G57" s="89">
        <f>IF(G42=0,0,IF(G48/G42*G41&gt;S60,(S60/G41*G42+G49+G51)*M57,G53*M57))</f>
        <v>0</v>
      </c>
      <c r="H57" s="136" t="s">
        <v>26</v>
      </c>
      <c r="I57" s="89">
        <f>IF(I42=0,0,IF(I48/I42*I41&gt;S60,(S60/I41*I42+I49+I51)*M57,I53*M57))</f>
        <v>0</v>
      </c>
      <c r="J57" s="137" t="s">
        <v>26</v>
      </c>
      <c r="K57" s="89">
        <f>IF(K42=0,0,IF(K48/K42*K41&gt;S60,(S60/K41*K42+K49+K51)*M57,K53*M57))</f>
        <v>0</v>
      </c>
      <c r="L57" s="90" t="s">
        <v>26</v>
      </c>
      <c r="M57" s="91">
        <v>1.2999999999999999E-2</v>
      </c>
      <c r="N57" s="37"/>
      <c r="R57" s="38" t="s">
        <v>39</v>
      </c>
      <c r="S57" s="39">
        <f>S54-S55</f>
        <v>-66150</v>
      </c>
      <c r="T57" s="39">
        <f>T54-T55</f>
        <v>-66150</v>
      </c>
    </row>
    <row r="58" spans="1:21" s="38" customFormat="1" ht="15" customHeight="1" x14ac:dyDescent="0.2">
      <c r="A58" s="34"/>
      <c r="B58" s="151" t="s">
        <v>40</v>
      </c>
      <c r="C58" s="151"/>
      <c r="D58" s="151"/>
      <c r="E58" s="89">
        <f>IF(E42=0,0,IF(E48/E42*E41&gt;U60,(U60/E41*E42+E49+E51)*M58,E53*M58))</f>
        <v>0</v>
      </c>
      <c r="F58" s="135" t="s">
        <v>26</v>
      </c>
      <c r="G58" s="89">
        <f>IF(G42=0,0,IF(G48/G42*G41&gt;U60,(U60/G41*G42+G49+G51)*M58,G53*M58))</f>
        <v>0</v>
      </c>
      <c r="H58" s="136" t="s">
        <v>26</v>
      </c>
      <c r="I58" s="89">
        <f>IF(I42=0,0,IF(I48/I42*I41&gt;U60,(U60/I41*I42+I49+I51)*M58,I53*M58))</f>
        <v>0</v>
      </c>
      <c r="J58" s="137" t="s">
        <v>26</v>
      </c>
      <c r="K58" s="89">
        <f>IF(K42=0,0,IF(K48/K42*K41&gt;T60,(T60/K41*K42+K49+K51)*M58,K53*M58))</f>
        <v>0</v>
      </c>
      <c r="L58" s="90" t="s">
        <v>26</v>
      </c>
      <c r="M58" s="91">
        <v>9.2999999999999999E-2</v>
      </c>
      <c r="N58" s="37"/>
      <c r="R58" s="38" t="s">
        <v>41</v>
      </c>
      <c r="S58" s="39">
        <f>S52-S57</f>
        <v>66150</v>
      </c>
      <c r="T58" s="39">
        <f>T52-T57</f>
        <v>66150</v>
      </c>
    </row>
    <row r="59" spans="1:21" s="38" customFormat="1" ht="15" customHeight="1" x14ac:dyDescent="0.2">
      <c r="A59" s="34"/>
      <c r="B59" s="151" t="s">
        <v>42</v>
      </c>
      <c r="C59" s="151"/>
      <c r="D59" s="151"/>
      <c r="E59" s="89">
        <f>IF(E42=0,0,IF(E48/E42*E41&gt;U60,(U60/E41*E42+E49+E51)*M59,E53*M59))</f>
        <v>0</v>
      </c>
      <c r="F59" s="135" t="s">
        <v>26</v>
      </c>
      <c r="G59" s="89">
        <f>IF(G42=0,0,IF(G48/G42*G41&gt;U60,(U60/G41*G42+G49+G51)*M59,G53*M59))</f>
        <v>0</v>
      </c>
      <c r="H59" s="136" t="s">
        <v>26</v>
      </c>
      <c r="I59" s="89">
        <f>IF(I42=0,0,IF(I48/I42*I41&gt;U60,(U60/I41*I42+I49+I51)*M59,I53*M59))</f>
        <v>0</v>
      </c>
      <c r="J59" s="137" t="s">
        <v>26</v>
      </c>
      <c r="K59" s="89">
        <f>IF(K42=0,0,IF(K48/K42*K41&gt;T60,(T60/K41*K42+K49+K51)*M59,K53*M59))</f>
        <v>0</v>
      </c>
      <c r="L59" s="90" t="s">
        <v>26</v>
      </c>
      <c r="M59" s="91">
        <v>1.2999999999999999E-2</v>
      </c>
      <c r="N59" s="37"/>
      <c r="R59" s="38" t="s">
        <v>43</v>
      </c>
      <c r="S59" s="92">
        <f>M79-M57-M60-M61</f>
        <v>0.106</v>
      </c>
      <c r="T59" s="92">
        <f>M79-M57-M60-M61</f>
        <v>0.106</v>
      </c>
    </row>
    <row r="60" spans="1:21" s="38" customFormat="1" ht="15" customHeight="1" x14ac:dyDescent="0.2">
      <c r="A60" s="34"/>
      <c r="B60" s="151" t="s">
        <v>44</v>
      </c>
      <c r="C60" s="151"/>
      <c r="D60" s="151"/>
      <c r="E60" s="89">
        <f>IF(E42=0,0,IF(E48/E42*E41&gt;S60,(S60/E41*E42+E49+E51)*M60,E53*M60))</f>
        <v>0</v>
      </c>
      <c r="F60" s="135" t="s">
        <v>26</v>
      </c>
      <c r="G60" s="89">
        <f>IF(G42=0,0,IF(G48/G42*G41&gt;S60,(S60/G41*G42+G49+G51)*M60,G53*M60))</f>
        <v>0</v>
      </c>
      <c r="H60" s="136" t="s">
        <v>26</v>
      </c>
      <c r="I60" s="89">
        <f>IF(I42=0,0,IF(I48/I42*I41&gt;S60,(S60/I41*I42+I49+I51)*M60,I53*M60))</f>
        <v>0</v>
      </c>
      <c r="J60" s="137" t="s">
        <v>26</v>
      </c>
      <c r="K60" s="89">
        <f>IF(K42=0,0,IF(K48/K42*K41&gt;S60,(S60/K41*K42+K49+K51)*M60,K53*M60))</f>
        <v>0</v>
      </c>
      <c r="L60" s="90" t="s">
        <v>26</v>
      </c>
      <c r="M60" s="91">
        <v>7.2999999999999995E-2</v>
      </c>
      <c r="N60" s="37"/>
      <c r="R60" s="38" t="s">
        <v>45</v>
      </c>
      <c r="S60" s="39">
        <v>5512.5</v>
      </c>
      <c r="T60" s="39">
        <v>5512.5</v>
      </c>
      <c r="U60" s="39">
        <v>8050</v>
      </c>
    </row>
    <row r="61" spans="1:21" s="38" customFormat="1" ht="15" customHeight="1" x14ac:dyDescent="0.2">
      <c r="A61" s="34"/>
      <c r="B61" s="152" t="s">
        <v>46</v>
      </c>
      <c r="C61" s="151"/>
      <c r="D61" s="151"/>
      <c r="E61" s="89">
        <f>IF(E42=0,0,IF(E48/E42*E41&gt;S60,(S60/E41*E42+E49+E51)*M61,E53*M61))</f>
        <v>0</v>
      </c>
      <c r="F61" s="135" t="s">
        <v>26</v>
      </c>
      <c r="G61" s="89">
        <f>IF(G42=0,0,IF(G48/G42*G41&gt;S60,(S60/G41*G42+G49+G51)*M61,G53*M61))</f>
        <v>0</v>
      </c>
      <c r="H61" s="136" t="s">
        <v>26</v>
      </c>
      <c r="I61" s="89">
        <f>IF(I42=0,0,IF(I48/I42*I41&gt;S60,(S60/I41*I42+I49+I51)*M61,I53*M61))</f>
        <v>0</v>
      </c>
      <c r="J61" s="137" t="s">
        <v>26</v>
      </c>
      <c r="K61" s="89">
        <f>IF(K42=0,0,IF(K48/K42*K41&gt;S60,(S60/K41*K42+K49+K51)*M61,K53*M61))</f>
        <v>0</v>
      </c>
      <c r="L61" s="90" t="s">
        <v>26</v>
      </c>
      <c r="M61" s="91"/>
      <c r="N61" s="37"/>
    </row>
    <row r="62" spans="1:21" s="38" customFormat="1" ht="15" customHeight="1" x14ac:dyDescent="0.2">
      <c r="A62" s="34"/>
      <c r="B62" s="75"/>
      <c r="C62" s="75"/>
      <c r="D62" s="58" t="s">
        <v>32</v>
      </c>
      <c r="E62" s="93">
        <f>SUM(E57:E61)</f>
        <v>0</v>
      </c>
      <c r="F62" s="72" t="s">
        <v>26</v>
      </c>
      <c r="G62" s="93">
        <f>SUM(G57:G61)</f>
        <v>0</v>
      </c>
      <c r="H62" s="73" t="s">
        <v>26</v>
      </c>
      <c r="I62" s="93">
        <f>SUM(I57:I61)</f>
        <v>0</v>
      </c>
      <c r="J62" s="90" t="s">
        <v>26</v>
      </c>
      <c r="K62" s="93">
        <f>SUM(K57:K61)</f>
        <v>0</v>
      </c>
      <c r="L62" s="90" t="s">
        <v>26</v>
      </c>
      <c r="M62" s="152"/>
      <c r="N62" s="37"/>
      <c r="S62" s="39"/>
      <c r="T62" s="39"/>
    </row>
    <row r="63" spans="1:21" s="38" customFormat="1" ht="15" customHeight="1" x14ac:dyDescent="0.2">
      <c r="A63" s="34"/>
      <c r="B63" s="54" t="s">
        <v>47</v>
      </c>
      <c r="C63" s="75"/>
      <c r="D63" s="58"/>
      <c r="E63" s="94"/>
      <c r="F63" s="95"/>
      <c r="G63" s="94"/>
      <c r="H63" s="96"/>
      <c r="I63" s="94"/>
      <c r="J63" s="97"/>
      <c r="K63" s="94"/>
      <c r="L63" s="97"/>
      <c r="M63" s="152"/>
      <c r="N63" s="37"/>
      <c r="S63" s="39"/>
      <c r="T63" s="39"/>
    </row>
    <row r="64" spans="1:21" s="38" customFormat="1" ht="15" customHeight="1" x14ac:dyDescent="0.2">
      <c r="A64" s="34"/>
      <c r="B64" s="151" t="s">
        <v>48</v>
      </c>
      <c r="C64" s="151"/>
      <c r="D64" s="151"/>
      <c r="E64" s="89">
        <f>(E52-E51)*M64</f>
        <v>0</v>
      </c>
      <c r="F64" s="135" t="s">
        <v>26</v>
      </c>
      <c r="G64" s="89">
        <f>(G52-G51)*M64</f>
        <v>0</v>
      </c>
      <c r="H64" s="136" t="s">
        <v>26</v>
      </c>
      <c r="I64" s="89">
        <f>(I52-I51)*M64</f>
        <v>0</v>
      </c>
      <c r="J64" s="137" t="s">
        <v>26</v>
      </c>
      <c r="K64" s="89">
        <f>(K52-K51)*M64</f>
        <v>0</v>
      </c>
      <c r="L64" s="90" t="s">
        <v>26</v>
      </c>
      <c r="M64" s="91"/>
      <c r="N64" s="37"/>
      <c r="S64" s="39"/>
      <c r="T64" s="39"/>
    </row>
    <row r="65" spans="1:21" s="38" customFormat="1" ht="15" customHeight="1" x14ac:dyDescent="0.2">
      <c r="A65" s="34"/>
      <c r="B65" s="155"/>
      <c r="C65" s="155"/>
      <c r="D65" s="156"/>
      <c r="E65" s="89">
        <f>$E$53*M65</f>
        <v>0</v>
      </c>
      <c r="F65" s="135" t="s">
        <v>26</v>
      </c>
      <c r="G65" s="89">
        <f>$G$53*M65</f>
        <v>0</v>
      </c>
      <c r="H65" s="136" t="s">
        <v>26</v>
      </c>
      <c r="I65" s="89">
        <f>$I$53*M65</f>
        <v>0</v>
      </c>
      <c r="J65" s="137" t="s">
        <v>26</v>
      </c>
      <c r="K65" s="89">
        <f>$K$53*M65</f>
        <v>0</v>
      </c>
      <c r="L65" s="90" t="s">
        <v>26</v>
      </c>
      <c r="M65" s="91"/>
      <c r="N65" s="37"/>
      <c r="S65" s="39"/>
      <c r="T65" s="39"/>
    </row>
    <row r="66" spans="1:21" s="38" customFormat="1" ht="15" customHeight="1" x14ac:dyDescent="0.2">
      <c r="A66" s="34"/>
      <c r="B66" s="75"/>
      <c r="C66" s="75"/>
      <c r="D66" s="58" t="s">
        <v>32</v>
      </c>
      <c r="E66" s="93">
        <f>SUM(E64:E65)</f>
        <v>0</v>
      </c>
      <c r="F66" s="72" t="s">
        <v>26</v>
      </c>
      <c r="G66" s="93">
        <f>SUM(G64:G65)</f>
        <v>0</v>
      </c>
      <c r="H66" s="73" t="s">
        <v>26</v>
      </c>
      <c r="I66" s="93">
        <f>SUM(I64:I65)</f>
        <v>0</v>
      </c>
      <c r="J66" s="90" t="s">
        <v>26</v>
      </c>
      <c r="K66" s="93">
        <f>SUM(K64:K65)</f>
        <v>0</v>
      </c>
      <c r="L66" s="90" t="s">
        <v>26</v>
      </c>
      <c r="M66" s="152"/>
      <c r="N66" s="37"/>
      <c r="S66" s="39"/>
      <c r="T66" s="39"/>
    </row>
    <row r="67" spans="1:21" s="38" customFormat="1" ht="15" customHeight="1" x14ac:dyDescent="0.2">
      <c r="A67" s="34"/>
      <c r="B67" s="54" t="s">
        <v>49</v>
      </c>
      <c r="C67" s="75"/>
      <c r="D67" s="58"/>
      <c r="E67" s="94"/>
      <c r="F67" s="95"/>
      <c r="G67" s="94"/>
      <c r="H67" s="96"/>
      <c r="I67" s="94"/>
      <c r="J67" s="97"/>
      <c r="K67" s="94"/>
      <c r="L67" s="97"/>
      <c r="M67" s="152"/>
      <c r="N67" s="37"/>
      <c r="S67" s="39"/>
      <c r="T67" s="39"/>
    </row>
    <row r="68" spans="1:21" s="38" customFormat="1" ht="15" customHeight="1" x14ac:dyDescent="0.2">
      <c r="A68" s="34"/>
      <c r="B68" s="98" t="s">
        <v>50</v>
      </c>
      <c r="C68" s="151"/>
      <c r="D68" s="151"/>
      <c r="E68" s="89">
        <f>$E$53*M68</f>
        <v>0</v>
      </c>
      <c r="F68" s="135" t="s">
        <v>26</v>
      </c>
      <c r="G68" s="89">
        <f>$G$53*M68</f>
        <v>0</v>
      </c>
      <c r="H68" s="136" t="s">
        <v>26</v>
      </c>
      <c r="I68" s="89">
        <f>$I$53*M68</f>
        <v>0</v>
      </c>
      <c r="J68" s="137" t="s">
        <v>26</v>
      </c>
      <c r="K68" s="89">
        <f>$K$53*M68</f>
        <v>0</v>
      </c>
      <c r="L68" s="90" t="s">
        <v>26</v>
      </c>
      <c r="M68" s="91"/>
      <c r="N68" s="37"/>
      <c r="S68" s="39"/>
      <c r="T68" s="39"/>
    </row>
    <row r="69" spans="1:21" s="38" customFormat="1" ht="15" customHeight="1" x14ac:dyDescent="0.2">
      <c r="A69" s="34"/>
      <c r="B69" s="151" t="s">
        <v>51</v>
      </c>
      <c r="C69" s="151"/>
      <c r="D69" s="151"/>
      <c r="E69" s="89">
        <f>$E$53*M69</f>
        <v>0</v>
      </c>
      <c r="F69" s="135" t="s">
        <v>26</v>
      </c>
      <c r="G69" s="89">
        <f>$G$53*M69</f>
        <v>0</v>
      </c>
      <c r="H69" s="136" t="s">
        <v>26</v>
      </c>
      <c r="I69" s="89">
        <f>$I$53*M69</f>
        <v>0</v>
      </c>
      <c r="J69" s="137" t="s">
        <v>26</v>
      </c>
      <c r="K69" s="89">
        <f>$K$53*M69</f>
        <v>0</v>
      </c>
      <c r="L69" s="90" t="s">
        <v>26</v>
      </c>
      <c r="M69" s="91"/>
      <c r="N69" s="37"/>
      <c r="S69" s="39"/>
      <c r="T69" s="39"/>
    </row>
    <row r="70" spans="1:21" s="38" customFormat="1" ht="15" customHeight="1" x14ac:dyDescent="0.2">
      <c r="A70" s="34"/>
      <c r="B70" s="151" t="s">
        <v>52</v>
      </c>
      <c r="C70" s="151"/>
      <c r="D70" s="151"/>
      <c r="E70" s="89">
        <f>$E$53*M70</f>
        <v>0</v>
      </c>
      <c r="F70" s="135" t="s">
        <v>26</v>
      </c>
      <c r="G70" s="89">
        <f>$G$53*M70</f>
        <v>0</v>
      </c>
      <c r="H70" s="136" t="s">
        <v>26</v>
      </c>
      <c r="I70" s="89">
        <f>$I$53*M70</f>
        <v>0</v>
      </c>
      <c r="J70" s="137" t="s">
        <v>26</v>
      </c>
      <c r="K70" s="89">
        <f>$K$53*M70</f>
        <v>0</v>
      </c>
      <c r="L70" s="90" t="s">
        <v>26</v>
      </c>
      <c r="M70" s="91">
        <v>1.5E-3</v>
      </c>
      <c r="N70" s="37"/>
      <c r="S70" s="39"/>
      <c r="T70" s="39"/>
    </row>
    <row r="71" spans="1:21" s="38" customFormat="1" ht="15" customHeight="1" x14ac:dyDescent="0.2">
      <c r="A71" s="34"/>
      <c r="B71" s="75"/>
      <c r="C71" s="75"/>
      <c r="D71" s="58" t="s">
        <v>32</v>
      </c>
      <c r="E71" s="93">
        <f>SUM(E68:E70)</f>
        <v>0</v>
      </c>
      <c r="F71" s="72" t="s">
        <v>26</v>
      </c>
      <c r="G71" s="93">
        <f>SUM(G68:G70)</f>
        <v>0</v>
      </c>
      <c r="H71" s="72" t="s">
        <v>26</v>
      </c>
      <c r="I71" s="93">
        <f>SUM(I68:I70)</f>
        <v>0</v>
      </c>
      <c r="J71" s="72" t="s">
        <v>26</v>
      </c>
      <c r="K71" s="93">
        <f>SUM(K68:K70)</f>
        <v>0</v>
      </c>
      <c r="L71" s="90" t="s">
        <v>26</v>
      </c>
      <c r="M71" s="152"/>
      <c r="N71" s="37"/>
      <c r="S71" s="39"/>
      <c r="T71" s="39"/>
    </row>
    <row r="72" spans="1:21" s="101" customFormat="1" ht="15" customHeight="1" x14ac:dyDescent="0.2">
      <c r="A72" s="74"/>
      <c r="B72" s="75" t="s">
        <v>53</v>
      </c>
      <c r="C72" s="75"/>
      <c r="D72" s="75"/>
      <c r="E72" s="76">
        <f>E52+E62+E66+E71</f>
        <v>0</v>
      </c>
      <c r="F72" s="77" t="s">
        <v>26</v>
      </c>
      <c r="G72" s="76">
        <f>G52+G62+G66+G71</f>
        <v>0</v>
      </c>
      <c r="H72" s="78" t="s">
        <v>26</v>
      </c>
      <c r="I72" s="76">
        <f>I52+I62+I66+I71</f>
        <v>0</v>
      </c>
      <c r="J72" s="77" t="s">
        <v>26</v>
      </c>
      <c r="K72" s="76">
        <f>K52+K62+K66+K71</f>
        <v>0</v>
      </c>
      <c r="L72" s="99" t="s">
        <v>26</v>
      </c>
      <c r="M72" s="75"/>
      <c r="N72" s="100"/>
      <c r="R72" s="38"/>
      <c r="S72" s="39"/>
      <c r="T72" s="39"/>
      <c r="U72" s="38"/>
    </row>
    <row r="73" spans="1:21" s="38" customFormat="1" ht="15" customHeight="1" x14ac:dyDescent="0.2">
      <c r="A73" s="34"/>
      <c r="B73" s="54" t="s">
        <v>54</v>
      </c>
      <c r="C73" s="151"/>
      <c r="D73" s="151"/>
      <c r="E73" s="94"/>
      <c r="F73" s="83"/>
      <c r="G73" s="102"/>
      <c r="H73" s="85"/>
      <c r="I73" s="102"/>
      <c r="J73" s="103"/>
      <c r="K73" s="102"/>
      <c r="L73" s="103"/>
      <c r="M73" s="151"/>
      <c r="N73" s="37"/>
      <c r="R73" s="101"/>
      <c r="S73" s="104"/>
      <c r="T73" s="104"/>
      <c r="U73" s="101"/>
    </row>
    <row r="74" spans="1:21" s="38" customFormat="1" ht="15" customHeight="1" x14ac:dyDescent="0.2">
      <c r="A74" s="34"/>
      <c r="B74" s="151" t="s">
        <v>55</v>
      </c>
      <c r="C74" s="151"/>
      <c r="D74" s="151"/>
      <c r="E74" s="105">
        <v>12</v>
      </c>
      <c r="F74" s="83"/>
      <c r="G74" s="105"/>
      <c r="H74" s="85"/>
      <c r="I74" s="105"/>
      <c r="J74" s="106"/>
      <c r="K74" s="105"/>
      <c r="L74" s="106"/>
      <c r="M74" s="151"/>
      <c r="N74" s="37"/>
      <c r="S74" s="39"/>
      <c r="T74" s="39"/>
    </row>
    <row r="75" spans="1:21" s="38" customFormat="1" ht="15" customHeight="1" x14ac:dyDescent="0.2">
      <c r="A75" s="34"/>
      <c r="B75" s="151" t="s">
        <v>56</v>
      </c>
      <c r="C75" s="151"/>
      <c r="D75" s="151"/>
      <c r="E75" s="76">
        <f>E72*E74</f>
        <v>0</v>
      </c>
      <c r="F75" s="79" t="s">
        <v>26</v>
      </c>
      <c r="G75" s="76">
        <f>G72*G74</f>
        <v>0</v>
      </c>
      <c r="H75" s="79" t="s">
        <v>26</v>
      </c>
      <c r="I75" s="76">
        <f>I72*I74</f>
        <v>0</v>
      </c>
      <c r="J75" s="79" t="s">
        <v>26</v>
      </c>
      <c r="K75" s="76">
        <f>K72*K74</f>
        <v>0</v>
      </c>
      <c r="L75" s="79" t="s">
        <v>26</v>
      </c>
      <c r="M75" s="151"/>
      <c r="N75" s="37"/>
      <c r="S75" s="39"/>
      <c r="T75" s="39"/>
    </row>
    <row r="76" spans="1:21" s="38" customFormat="1" ht="5.25" customHeight="1" x14ac:dyDescent="0.2">
      <c r="A76" s="34"/>
      <c r="B76" s="151"/>
      <c r="C76" s="151"/>
      <c r="D76" s="151"/>
      <c r="E76" s="107"/>
      <c r="F76" s="48"/>
      <c r="G76" s="151"/>
      <c r="H76" s="151"/>
      <c r="I76" s="151"/>
      <c r="J76" s="151"/>
      <c r="K76" s="151"/>
      <c r="L76" s="151"/>
      <c r="M76" s="151"/>
      <c r="N76" s="37"/>
      <c r="S76" s="39"/>
      <c r="T76" s="39"/>
    </row>
    <row r="77" spans="1:21" s="101" customFormat="1" ht="12.75" customHeight="1" x14ac:dyDescent="0.2">
      <c r="A77" s="74"/>
      <c r="B77" s="75" t="s">
        <v>57</v>
      </c>
      <c r="C77" s="75"/>
      <c r="D77" s="75"/>
      <c r="E77" s="76">
        <f>E75+G75+I75+K75</f>
        <v>0</v>
      </c>
      <c r="F77" s="90" t="s">
        <v>26</v>
      </c>
      <c r="G77" s="75"/>
      <c r="H77" s="75"/>
      <c r="I77" s="75"/>
      <c r="J77" s="75"/>
      <c r="K77" s="75"/>
      <c r="L77" s="75"/>
      <c r="M77" s="79" t="s">
        <v>58</v>
      </c>
      <c r="N77" s="100"/>
      <c r="R77" s="38"/>
      <c r="S77" s="39"/>
      <c r="T77" s="39"/>
      <c r="U77" s="38"/>
    </row>
    <row r="78" spans="1:21" s="101" customFormat="1" ht="12.75" customHeight="1" x14ac:dyDescent="0.2">
      <c r="A78" s="74"/>
      <c r="B78" s="157" t="s">
        <v>59</v>
      </c>
      <c r="C78" s="157"/>
      <c r="D78" s="158"/>
      <c r="E78" s="138"/>
      <c r="F78" s="90" t="s">
        <v>26</v>
      </c>
      <c r="G78" s="75"/>
      <c r="H78" s="75"/>
      <c r="I78" s="75"/>
      <c r="J78" s="75"/>
      <c r="K78" s="75"/>
      <c r="L78" s="75"/>
      <c r="M78" s="91"/>
      <c r="N78" s="100"/>
      <c r="S78" s="104"/>
      <c r="T78" s="104"/>
    </row>
    <row r="79" spans="1:21" s="101" customFormat="1" ht="12.75" customHeight="1" x14ac:dyDescent="0.2">
      <c r="A79" s="74"/>
      <c r="B79" s="157" t="s">
        <v>60</v>
      </c>
      <c r="C79" s="157"/>
      <c r="D79" s="158"/>
      <c r="E79" s="93">
        <f>IF(T51&gt;T55,S52*S59,IF(T51+T52&gt;T55,T58*M79+T57*S59,S52*M79))</f>
        <v>0</v>
      </c>
      <c r="F79" s="90" t="s">
        <v>26</v>
      </c>
      <c r="G79" s="75"/>
      <c r="H79" s="75"/>
      <c r="I79" s="75"/>
      <c r="J79" s="75"/>
      <c r="K79" s="75"/>
      <c r="L79" s="75"/>
      <c r="M79" s="108">
        <f>SUM(M57:M61)</f>
        <v>0.192</v>
      </c>
      <c r="N79" s="100"/>
      <c r="S79" s="104"/>
      <c r="T79" s="104"/>
    </row>
    <row r="80" spans="1:21" s="38" customFormat="1" ht="12.75" customHeight="1" x14ac:dyDescent="0.2">
      <c r="A80" s="34"/>
      <c r="B80" s="157" t="s">
        <v>61</v>
      </c>
      <c r="C80" s="157"/>
      <c r="D80" s="158"/>
      <c r="E80" s="93">
        <f>$E$78*M80</f>
        <v>0</v>
      </c>
      <c r="F80" s="90" t="s">
        <v>26</v>
      </c>
      <c r="G80" s="109"/>
      <c r="H80" s="151"/>
      <c r="I80" s="151"/>
      <c r="J80" s="151"/>
      <c r="K80" s="151"/>
      <c r="L80" s="151"/>
      <c r="M80" s="108">
        <f>SUM(M64:M65)</f>
        <v>0</v>
      </c>
      <c r="N80" s="37"/>
      <c r="R80" s="101"/>
      <c r="S80" s="104"/>
      <c r="T80" s="104"/>
      <c r="U80" s="101"/>
    </row>
    <row r="81" spans="1:21" s="38" customFormat="1" ht="12.75" customHeight="1" x14ac:dyDescent="0.2">
      <c r="A81" s="34"/>
      <c r="B81" s="157" t="s">
        <v>62</v>
      </c>
      <c r="C81" s="157"/>
      <c r="D81" s="158"/>
      <c r="E81" s="93">
        <f>$E$78*M81</f>
        <v>0</v>
      </c>
      <c r="F81" s="90" t="s">
        <v>26</v>
      </c>
      <c r="G81" s="151"/>
      <c r="H81" s="151"/>
      <c r="I81" s="151"/>
      <c r="J81" s="151"/>
      <c r="K81" s="151"/>
      <c r="L81" s="151"/>
      <c r="M81" s="108">
        <f>M68+M70</f>
        <v>1.5E-3</v>
      </c>
      <c r="N81" s="37"/>
      <c r="S81" s="39"/>
      <c r="T81" s="39"/>
    </row>
    <row r="82" spans="1:21" s="38" customFormat="1" ht="12.75" hidden="1" customHeight="1" x14ac:dyDescent="0.2">
      <c r="A82" s="34"/>
      <c r="B82" s="157"/>
      <c r="C82" s="157"/>
      <c r="D82" s="158"/>
      <c r="E82" s="110">
        <f>$E$78*M82</f>
        <v>0</v>
      </c>
      <c r="F82" s="90" t="s">
        <v>26</v>
      </c>
      <c r="G82" s="151"/>
      <c r="H82" s="151"/>
      <c r="I82" s="151"/>
      <c r="J82" s="151"/>
      <c r="K82" s="151"/>
      <c r="L82" s="151"/>
      <c r="M82" s="111"/>
      <c r="N82" s="37"/>
      <c r="S82" s="39"/>
      <c r="T82" s="39"/>
    </row>
    <row r="83" spans="1:21" s="38" customFormat="1" ht="12.75" hidden="1" customHeight="1" x14ac:dyDescent="0.2">
      <c r="A83" s="34"/>
      <c r="B83" s="157"/>
      <c r="C83" s="157"/>
      <c r="D83" s="158"/>
      <c r="E83" s="110">
        <f>$E$78*M83</f>
        <v>0</v>
      </c>
      <c r="F83" s="90" t="s">
        <v>26</v>
      </c>
      <c r="G83" s="151"/>
      <c r="H83" s="151"/>
      <c r="I83" s="151"/>
      <c r="J83" s="151"/>
      <c r="K83" s="151"/>
      <c r="L83" s="151"/>
      <c r="M83" s="111"/>
      <c r="N83" s="37"/>
      <c r="S83" s="39"/>
      <c r="T83" s="39"/>
    </row>
    <row r="84" spans="1:21" s="38" customFormat="1" ht="12.75" customHeight="1" x14ac:dyDescent="0.2">
      <c r="A84" s="34"/>
      <c r="B84" s="157" t="s">
        <v>63</v>
      </c>
      <c r="C84" s="157"/>
      <c r="D84" s="158"/>
      <c r="E84" s="93">
        <f>(E53*E74+G53*G74+I53*I74+K53*K74+E78)*H84*J84/1000</f>
        <v>0</v>
      </c>
      <c r="F84" s="90" t="s">
        <v>26</v>
      </c>
      <c r="G84" s="151" t="s">
        <v>64</v>
      </c>
      <c r="H84" s="112"/>
      <c r="I84" s="151" t="s">
        <v>65</v>
      </c>
      <c r="J84" s="112"/>
      <c r="K84" s="151"/>
      <c r="L84" s="151"/>
      <c r="M84" s="113"/>
      <c r="N84" s="37"/>
      <c r="S84" s="39"/>
      <c r="T84" s="39"/>
    </row>
    <row r="85" spans="1:21" s="38" customFormat="1" ht="12.75" customHeight="1" x14ac:dyDescent="0.2">
      <c r="A85" s="34"/>
      <c r="B85" s="159" t="s">
        <v>66</v>
      </c>
      <c r="C85" s="159"/>
      <c r="D85" s="160"/>
      <c r="E85" s="93">
        <f>(E53*E74+G53*G74+I53*I74+K53*K74+E78)*J85/1000</f>
        <v>0</v>
      </c>
      <c r="F85" s="90" t="s">
        <v>26</v>
      </c>
      <c r="G85" s="151"/>
      <c r="H85" s="151"/>
      <c r="I85" s="151" t="s">
        <v>65</v>
      </c>
      <c r="J85" s="112"/>
      <c r="K85" s="151"/>
      <c r="L85" s="151"/>
      <c r="M85" s="113"/>
      <c r="N85" s="37"/>
      <c r="S85" s="39"/>
      <c r="T85" s="39"/>
    </row>
    <row r="86" spans="1:21" s="38" customFormat="1" ht="12.75" customHeight="1" x14ac:dyDescent="0.2">
      <c r="A86" s="34"/>
      <c r="B86" s="155"/>
      <c r="C86" s="155"/>
      <c r="D86" s="156"/>
      <c r="E86" s="71"/>
      <c r="F86" s="90" t="s">
        <v>26</v>
      </c>
      <c r="G86" s="151"/>
      <c r="H86" s="151"/>
      <c r="I86" s="151"/>
      <c r="J86" s="134"/>
      <c r="K86" s="151"/>
      <c r="L86" s="151"/>
      <c r="M86" s="113"/>
      <c r="N86" s="37"/>
      <c r="S86" s="39"/>
      <c r="T86" s="39"/>
    </row>
    <row r="87" spans="1:21" s="38" customFormat="1" ht="12.75" customHeight="1" x14ac:dyDescent="0.2">
      <c r="A87" s="34"/>
      <c r="B87" s="155"/>
      <c r="C87" s="155"/>
      <c r="D87" s="156"/>
      <c r="E87" s="71"/>
      <c r="F87" s="90" t="s">
        <v>26</v>
      </c>
      <c r="G87" s="151"/>
      <c r="H87" s="151"/>
      <c r="I87" s="151"/>
      <c r="J87" s="114"/>
      <c r="K87" s="151"/>
      <c r="L87" s="151"/>
      <c r="M87" s="113"/>
      <c r="N87" s="37"/>
      <c r="S87" s="39"/>
      <c r="T87" s="39"/>
    </row>
    <row r="88" spans="1:21" s="151" customFormat="1" ht="5.25" customHeight="1" thickBot="1" x14ac:dyDescent="0.25">
      <c r="A88" s="34"/>
      <c r="E88" s="107"/>
      <c r="F88" s="48"/>
      <c r="N88" s="37"/>
      <c r="R88" s="38"/>
      <c r="S88" s="39"/>
      <c r="T88" s="39"/>
      <c r="U88" s="38"/>
    </row>
    <row r="89" spans="1:21" s="38" customFormat="1" ht="12.75" customHeight="1" thickBot="1" x14ac:dyDescent="0.25">
      <c r="A89" s="34"/>
      <c r="B89" s="47" t="s">
        <v>67</v>
      </c>
      <c r="C89" s="151"/>
      <c r="D89" s="151"/>
      <c r="E89" s="115">
        <f>SUM(E77:E87)</f>
        <v>0</v>
      </c>
      <c r="F89" s="116" t="s">
        <v>26</v>
      </c>
      <c r="G89" s="117" t="s">
        <v>68</v>
      </c>
      <c r="H89" s="117" t="s">
        <v>69</v>
      </c>
      <c r="I89" s="118">
        <f>E52*E74+G52*G74+I52*I74+K52*K74+E78+E86+E87</f>
        <v>0</v>
      </c>
      <c r="J89" s="119" t="s">
        <v>70</v>
      </c>
      <c r="K89" s="118">
        <f>(E62+E66+E71)*E74+(G62+G66+G71)*G74+(I62+I66+I71)*I74+(K62+K66+K71)*K74+E79+E80+E81</f>
        <v>0</v>
      </c>
      <c r="L89" s="120" t="s">
        <v>71</v>
      </c>
      <c r="M89" s="118">
        <f>E84+E85</f>
        <v>0</v>
      </c>
      <c r="N89" s="37"/>
      <c r="R89" s="151"/>
      <c r="S89" s="107"/>
      <c r="T89" s="107"/>
      <c r="U89" s="151"/>
    </row>
    <row r="90" spans="1:21" s="38" customFormat="1" ht="4.5" customHeight="1" thickBot="1" x14ac:dyDescent="0.25">
      <c r="A90" s="121"/>
      <c r="B90" s="122"/>
      <c r="C90" s="122"/>
      <c r="D90" s="122"/>
      <c r="E90" s="122"/>
      <c r="F90" s="123"/>
      <c r="G90" s="122"/>
      <c r="H90" s="122"/>
      <c r="I90" s="122"/>
      <c r="J90" s="122"/>
      <c r="K90" s="122"/>
      <c r="L90" s="122"/>
      <c r="M90" s="122"/>
      <c r="N90" s="124"/>
      <c r="S90" s="39"/>
      <c r="T90" s="39"/>
    </row>
    <row r="91" spans="1:21" x14ac:dyDescent="0.25">
      <c r="A91" s="38"/>
      <c r="B91" s="38"/>
      <c r="C91" s="38"/>
      <c r="D91" s="38"/>
      <c r="E91" s="38"/>
      <c r="F91" s="125"/>
      <c r="G91" s="38"/>
      <c r="H91" s="38"/>
      <c r="I91" s="38"/>
    </row>
    <row r="92" spans="1:21" x14ac:dyDescent="0.25">
      <c r="A92" s="38"/>
      <c r="B92" s="38"/>
      <c r="C92" s="38"/>
      <c r="D92" s="38"/>
      <c r="E92" s="38"/>
      <c r="F92" s="125"/>
      <c r="G92" s="38"/>
      <c r="H92" s="38"/>
      <c r="I92" s="38"/>
    </row>
    <row r="93" spans="1:21" x14ac:dyDescent="0.25">
      <c r="A93" s="38"/>
      <c r="B93" s="38"/>
      <c r="C93" s="38"/>
      <c r="D93" s="38"/>
      <c r="E93" s="38"/>
      <c r="F93" s="125"/>
      <c r="G93" s="38"/>
      <c r="H93" s="38"/>
      <c r="I93" s="38"/>
    </row>
    <row r="94" spans="1:21" x14ac:dyDescent="0.25">
      <c r="A94" s="38"/>
      <c r="B94" s="38"/>
      <c r="C94" s="38"/>
      <c r="D94" s="38"/>
      <c r="E94" s="38"/>
      <c r="F94" s="125"/>
      <c r="G94" s="38"/>
      <c r="H94" s="38"/>
      <c r="I94" s="38"/>
    </row>
    <row r="95" spans="1:21" x14ac:dyDescent="0.25">
      <c r="A95" s="38"/>
      <c r="B95" s="38"/>
      <c r="C95" s="38"/>
      <c r="D95" s="38"/>
      <c r="E95" s="38"/>
      <c r="F95" s="125"/>
      <c r="G95" s="38"/>
      <c r="H95" s="38"/>
      <c r="I95" s="38"/>
    </row>
    <row r="96" spans="1:21" x14ac:dyDescent="0.25">
      <c r="A96" s="38"/>
      <c r="B96" s="38"/>
      <c r="C96" s="38"/>
      <c r="D96" s="38"/>
      <c r="E96" s="38"/>
      <c r="F96" s="125"/>
      <c r="G96" s="38"/>
      <c r="H96" s="38"/>
      <c r="I96" s="38"/>
    </row>
  </sheetData>
  <mergeCells count="29">
    <mergeCell ref="A43:B43"/>
    <mergeCell ref="E12:G12"/>
    <mergeCell ref="I12:J12"/>
    <mergeCell ref="I16:J16"/>
    <mergeCell ref="E18:M18"/>
    <mergeCell ref="L23:M23"/>
    <mergeCell ref="M34:M36"/>
    <mergeCell ref="A3:B3"/>
    <mergeCell ref="C3:F3"/>
    <mergeCell ref="H3:M3"/>
    <mergeCell ref="D5:M5"/>
    <mergeCell ref="D7:M7"/>
    <mergeCell ref="A44:B44"/>
    <mergeCell ref="E44:K44"/>
    <mergeCell ref="S49:T49"/>
    <mergeCell ref="B85:D85"/>
    <mergeCell ref="B86:D86"/>
    <mergeCell ref="B51:D51"/>
    <mergeCell ref="B65:D65"/>
    <mergeCell ref="B87:D87"/>
    <mergeCell ref="B49:D49"/>
    <mergeCell ref="B84:D84"/>
    <mergeCell ref="B78:D78"/>
    <mergeCell ref="B79:D79"/>
    <mergeCell ref="B80:D80"/>
    <mergeCell ref="B81:D81"/>
    <mergeCell ref="B82:D82"/>
    <mergeCell ref="B83:D83"/>
    <mergeCell ref="B50:D50"/>
  </mergeCells>
  <pageMargins left="0.70866141732283472" right="0.31496062992125984" top="0.59055118110236227" bottom="0.39370078740157483" header="0.31496062992125984" footer="0.31496062992125984"/>
  <pageSetup paperSize="9" scale="76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86DB3-B1C6-435D-8E63-66CD3380949A}">
  <sheetPr>
    <pageSetUpPr fitToPage="1"/>
  </sheetPr>
  <dimension ref="A1:Y96"/>
  <sheetViews>
    <sheetView zoomScaleNormal="100" workbookViewId="0">
      <selection activeCell="C3" sqref="C3:F3"/>
    </sheetView>
  </sheetViews>
  <sheetFormatPr baseColWidth="10" defaultRowHeight="15" x14ac:dyDescent="0.25"/>
  <cols>
    <col min="1" max="1" width="2.28515625" style="5" customWidth="1"/>
    <col min="2" max="2" width="3.7109375" style="5" customWidth="1"/>
    <col min="3" max="3" width="9.140625" style="5" customWidth="1"/>
    <col min="4" max="4" width="18.7109375" style="5" customWidth="1"/>
    <col min="5" max="5" width="10.7109375" style="5" customWidth="1"/>
    <col min="6" max="6" width="4.28515625" style="23" customWidth="1"/>
    <col min="7" max="7" width="10.7109375" style="5" customWidth="1"/>
    <col min="8" max="8" width="5.140625" style="5" customWidth="1"/>
    <col min="9" max="9" width="10.140625" style="5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11.42578125" hidden="1" customWidth="1"/>
  </cols>
  <sheetData>
    <row r="1" spans="1:25" s="5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S1" s="6"/>
      <c r="T1" s="6"/>
    </row>
    <row r="2" spans="1:25" s="5" customFormat="1" ht="12.75" x14ac:dyDescent="0.2">
      <c r="A2" s="7"/>
      <c r="B2" s="8" t="s">
        <v>1</v>
      </c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10"/>
      <c r="S2" s="6"/>
      <c r="T2" s="6"/>
    </row>
    <row r="3" spans="1:25" s="13" customFormat="1" ht="18" customHeight="1" x14ac:dyDescent="0.2">
      <c r="A3" s="172" t="s">
        <v>2</v>
      </c>
      <c r="B3" s="173"/>
      <c r="C3" s="174"/>
      <c r="D3" s="175"/>
      <c r="E3" s="175"/>
      <c r="F3" s="176"/>
      <c r="G3" s="11" t="s">
        <v>3</v>
      </c>
      <c r="H3" s="174"/>
      <c r="I3" s="175"/>
      <c r="J3" s="175"/>
      <c r="K3" s="175"/>
      <c r="L3" s="175"/>
      <c r="M3" s="176"/>
      <c r="N3" s="12"/>
      <c r="P3" s="14" t="s">
        <v>78</v>
      </c>
      <c r="Q3" s="14"/>
      <c r="R3" s="14"/>
      <c r="S3" s="15"/>
      <c r="T3" s="15"/>
      <c r="U3" s="14"/>
      <c r="V3" s="14"/>
      <c r="W3" s="14"/>
      <c r="X3" s="14"/>
      <c r="Y3" s="14"/>
    </row>
    <row r="4" spans="1:25" s="13" customFormat="1" ht="5.25" customHeight="1" x14ac:dyDescent="0.2">
      <c r="A4" s="147"/>
      <c r="B4" s="148"/>
      <c r="C4" s="16"/>
      <c r="D4" s="16"/>
      <c r="E4" s="11"/>
      <c r="F4" s="148"/>
      <c r="G4" s="148"/>
      <c r="H4" s="11"/>
      <c r="I4" s="11"/>
      <c r="J4" s="17"/>
      <c r="K4" s="11"/>
      <c r="L4" s="17"/>
      <c r="M4" s="17"/>
      <c r="N4" s="12"/>
      <c r="S4" s="18"/>
      <c r="T4" s="18"/>
    </row>
    <row r="5" spans="1:25" s="13" customFormat="1" ht="18" customHeight="1" x14ac:dyDescent="0.2">
      <c r="A5" s="147" t="s">
        <v>4</v>
      </c>
      <c r="B5" s="148"/>
      <c r="C5" s="16"/>
      <c r="D5" s="174"/>
      <c r="E5" s="175"/>
      <c r="F5" s="175"/>
      <c r="G5" s="175"/>
      <c r="H5" s="175"/>
      <c r="I5" s="175"/>
      <c r="J5" s="175"/>
      <c r="K5" s="175"/>
      <c r="L5" s="175"/>
      <c r="M5" s="176"/>
      <c r="N5" s="12"/>
      <c r="S5" s="18"/>
      <c r="T5" s="18"/>
    </row>
    <row r="6" spans="1:25" s="13" customFormat="1" ht="5.25" customHeight="1" x14ac:dyDescent="0.2">
      <c r="A6" s="147"/>
      <c r="B6" s="148"/>
      <c r="C6" s="16"/>
      <c r="D6" s="16"/>
      <c r="E6" s="11"/>
      <c r="F6" s="148"/>
      <c r="G6" s="148"/>
      <c r="H6" s="11"/>
      <c r="I6" s="11"/>
      <c r="J6" s="17"/>
      <c r="K6" s="11"/>
      <c r="L6" s="17"/>
      <c r="M6" s="17"/>
      <c r="N6" s="12"/>
      <c r="S6" s="18"/>
      <c r="T6" s="18"/>
    </row>
    <row r="7" spans="1:25" s="13" customFormat="1" ht="18" customHeight="1" x14ac:dyDescent="0.2">
      <c r="A7" s="147" t="s">
        <v>5</v>
      </c>
      <c r="B7" s="148"/>
      <c r="C7" s="16"/>
      <c r="D7" s="174"/>
      <c r="E7" s="175"/>
      <c r="F7" s="175"/>
      <c r="G7" s="175"/>
      <c r="H7" s="175"/>
      <c r="I7" s="175"/>
      <c r="J7" s="175"/>
      <c r="K7" s="175"/>
      <c r="L7" s="175"/>
      <c r="M7" s="176"/>
      <c r="N7" s="12"/>
      <c r="P7" s="19" t="s">
        <v>6</v>
      </c>
      <c r="Q7" s="19"/>
      <c r="R7" s="19"/>
      <c r="S7" s="130"/>
      <c r="T7" s="130"/>
      <c r="U7" s="19"/>
      <c r="V7" s="19"/>
      <c r="W7" s="19"/>
      <c r="X7" s="19"/>
      <c r="Y7" s="19"/>
    </row>
    <row r="8" spans="1:25" s="13" customFormat="1" ht="5.25" customHeight="1" thickBot="1" x14ac:dyDescent="0.25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  <c r="S8" s="18"/>
      <c r="T8" s="18"/>
    </row>
    <row r="9" spans="1:25" s="5" customFormat="1" ht="13.5" thickBot="1" x14ac:dyDescent="0.25">
      <c r="F9" s="23"/>
      <c r="S9" s="6"/>
      <c r="T9" s="6"/>
    </row>
    <row r="10" spans="1:25" s="26" customFormat="1" ht="12.75" x14ac:dyDescent="0.2">
      <c r="A10" s="1"/>
      <c r="B10" s="24" t="s">
        <v>7</v>
      </c>
      <c r="C10" s="2"/>
      <c r="D10" s="3"/>
      <c r="E10" s="3"/>
      <c r="F10" s="25"/>
      <c r="G10" s="3"/>
      <c r="H10" s="3"/>
      <c r="I10" s="3"/>
      <c r="J10" s="3"/>
      <c r="K10" s="3"/>
      <c r="L10" s="3"/>
      <c r="M10" s="3"/>
      <c r="N10" s="4"/>
      <c r="P10" s="27" t="s">
        <v>6</v>
      </c>
      <c r="Q10" s="28"/>
      <c r="R10" s="28"/>
      <c r="S10" s="29"/>
      <c r="T10" s="29"/>
      <c r="U10" s="28"/>
      <c r="V10" s="28"/>
      <c r="W10" s="28"/>
      <c r="X10" s="28"/>
      <c r="Y10" s="28"/>
    </row>
    <row r="11" spans="1:25" s="5" customFormat="1" ht="12.75" x14ac:dyDescent="0.2">
      <c r="A11" s="7"/>
      <c r="B11" s="30" t="s">
        <v>8</v>
      </c>
      <c r="C11" s="8"/>
      <c r="D11" s="9"/>
      <c r="E11" s="9"/>
      <c r="F11" s="31"/>
      <c r="G11" s="9"/>
      <c r="H11" s="9"/>
      <c r="I11" s="32"/>
      <c r="J11" s="33"/>
      <c r="K11" s="32"/>
      <c r="L11" s="33"/>
      <c r="M11" s="33"/>
      <c r="N11" s="10"/>
      <c r="S11" s="6"/>
      <c r="T11" s="6"/>
    </row>
    <row r="12" spans="1:25" s="38" customFormat="1" ht="13.5" customHeight="1" x14ac:dyDescent="0.2">
      <c r="A12" s="34"/>
      <c r="B12" s="151"/>
      <c r="C12" s="151"/>
      <c r="D12" s="151"/>
      <c r="E12" s="164" t="s">
        <v>9</v>
      </c>
      <c r="F12" s="164"/>
      <c r="G12" s="164"/>
      <c r="H12" s="151"/>
      <c r="I12" s="165"/>
      <c r="J12" s="165"/>
      <c r="K12" s="35"/>
      <c r="L12" s="36"/>
      <c r="M12" s="36"/>
      <c r="N12" s="37"/>
      <c r="S12" s="39"/>
      <c r="T12" s="39"/>
    </row>
    <row r="13" spans="1:25" s="5" customFormat="1" ht="3.75" customHeight="1" x14ac:dyDescent="0.2">
      <c r="A13" s="40"/>
      <c r="B13" s="41"/>
      <c r="C13" s="41"/>
      <c r="D13" s="41"/>
      <c r="E13" s="41"/>
      <c r="F13" s="42"/>
      <c r="G13" s="41"/>
      <c r="H13" s="41"/>
      <c r="I13" s="41"/>
      <c r="J13" s="41"/>
      <c r="K13" s="41"/>
      <c r="L13" s="41"/>
      <c r="M13" s="41"/>
      <c r="N13" s="43"/>
      <c r="S13" s="6"/>
      <c r="T13" s="6"/>
    </row>
    <row r="14" spans="1:25" s="5" customFormat="1" ht="3.75" customHeight="1" x14ac:dyDescent="0.2">
      <c r="A14" s="44"/>
      <c r="B14" s="26"/>
      <c r="C14" s="26"/>
      <c r="D14" s="26"/>
      <c r="E14" s="26"/>
      <c r="F14" s="45"/>
      <c r="G14" s="26"/>
      <c r="H14" s="26"/>
      <c r="I14" s="26"/>
      <c r="J14" s="26"/>
      <c r="K14" s="26"/>
      <c r="L14" s="26"/>
      <c r="M14" s="26"/>
      <c r="N14" s="46"/>
      <c r="S14" s="6"/>
      <c r="T14" s="6"/>
    </row>
    <row r="15" spans="1:25" s="5" customFormat="1" ht="12.75" x14ac:dyDescent="0.2">
      <c r="A15" s="44"/>
      <c r="B15" s="47" t="s">
        <v>10</v>
      </c>
      <c r="C15" s="26"/>
      <c r="D15" s="26"/>
      <c r="E15" s="26"/>
      <c r="F15" s="45"/>
      <c r="G15" s="26"/>
      <c r="H15" s="26"/>
      <c r="I15" s="26"/>
      <c r="J15" s="26"/>
      <c r="K15" s="26"/>
      <c r="L15" s="26"/>
      <c r="M15" s="26"/>
      <c r="N15" s="46"/>
      <c r="S15" s="6"/>
      <c r="T15" s="6"/>
    </row>
    <row r="16" spans="1:25" s="5" customFormat="1" ht="15" customHeight="1" x14ac:dyDescent="0.2">
      <c r="A16" s="44"/>
      <c r="B16" s="151" t="s">
        <v>11</v>
      </c>
      <c r="C16" s="26"/>
      <c r="D16" s="26"/>
      <c r="E16" s="26"/>
      <c r="F16" s="45"/>
      <c r="G16" s="26"/>
      <c r="H16" s="151"/>
      <c r="I16" s="165"/>
      <c r="J16" s="165"/>
      <c r="K16" s="35"/>
      <c r="L16" s="36"/>
      <c r="M16" s="36"/>
      <c r="N16" s="46"/>
      <c r="S16" s="6"/>
      <c r="T16" s="6"/>
    </row>
    <row r="17" spans="1:20" s="38" customFormat="1" ht="6" customHeight="1" x14ac:dyDescent="0.2">
      <c r="A17" s="34"/>
      <c r="B17" s="151"/>
      <c r="C17" s="151"/>
      <c r="D17" s="151"/>
      <c r="E17" s="151"/>
      <c r="F17" s="48"/>
      <c r="G17" s="151"/>
      <c r="H17" s="151"/>
      <c r="I17" s="151"/>
      <c r="J17" s="151"/>
      <c r="K17" s="151"/>
      <c r="L17" s="151"/>
      <c r="M17" s="151"/>
      <c r="N17" s="37"/>
      <c r="S17" s="39"/>
      <c r="T17" s="39"/>
    </row>
    <row r="18" spans="1:20" s="5" customFormat="1" ht="15" customHeight="1" x14ac:dyDescent="0.2">
      <c r="A18" s="44"/>
      <c r="B18" s="151" t="s">
        <v>12</v>
      </c>
      <c r="C18" s="26"/>
      <c r="D18" s="26"/>
      <c r="E18" s="166"/>
      <c r="F18" s="166"/>
      <c r="G18" s="166"/>
      <c r="H18" s="166"/>
      <c r="I18" s="166"/>
      <c r="J18" s="166"/>
      <c r="K18" s="166"/>
      <c r="L18" s="166"/>
      <c r="M18" s="166"/>
      <c r="N18" s="46"/>
      <c r="S18" s="6"/>
      <c r="T18" s="6"/>
    </row>
    <row r="19" spans="1:20" s="5" customFormat="1" ht="3.75" customHeight="1" x14ac:dyDescent="0.2">
      <c r="A19" s="40"/>
      <c r="B19" s="41"/>
      <c r="C19" s="41"/>
      <c r="D19" s="41"/>
      <c r="E19" s="41"/>
      <c r="F19" s="42"/>
      <c r="G19" s="41"/>
      <c r="H19" s="41"/>
      <c r="I19" s="41"/>
      <c r="J19" s="41"/>
      <c r="K19" s="41"/>
      <c r="L19" s="41"/>
      <c r="M19" s="41"/>
      <c r="N19" s="43"/>
      <c r="S19" s="6"/>
      <c r="T19" s="6"/>
    </row>
    <row r="20" spans="1:20" s="5" customFormat="1" ht="12.75" x14ac:dyDescent="0.2">
      <c r="A20" s="44"/>
      <c r="B20" s="47" t="s">
        <v>13</v>
      </c>
      <c r="C20" s="26"/>
      <c r="D20" s="26"/>
      <c r="E20" s="26"/>
      <c r="F20" s="45"/>
      <c r="G20" s="26"/>
      <c r="H20" s="26"/>
      <c r="I20" s="26"/>
      <c r="J20" s="26"/>
      <c r="K20" s="26"/>
      <c r="L20" s="26"/>
      <c r="M20" s="26"/>
      <c r="N20" s="46"/>
      <c r="S20" s="6"/>
      <c r="T20" s="6"/>
    </row>
    <row r="21" spans="1:20" s="13" customFormat="1" ht="15" customHeight="1" x14ac:dyDescent="0.2">
      <c r="A21" s="49"/>
      <c r="B21" s="30" t="s">
        <v>14</v>
      </c>
      <c r="C21" s="50"/>
      <c r="D21" s="50"/>
      <c r="E21" s="50"/>
      <c r="F21" s="51"/>
      <c r="G21" s="50"/>
      <c r="H21" s="50"/>
      <c r="I21" s="50"/>
      <c r="J21" s="50"/>
      <c r="K21" s="50"/>
      <c r="L21" s="50"/>
      <c r="M21" s="50"/>
      <c r="N21" s="52"/>
      <c r="S21" s="18"/>
      <c r="T21" s="18"/>
    </row>
    <row r="22" spans="1:20" s="13" customFormat="1" ht="4.5" customHeight="1" x14ac:dyDescent="0.2">
      <c r="A22" s="53"/>
      <c r="B22" s="54"/>
      <c r="C22" s="16"/>
      <c r="D22" s="16"/>
      <c r="E22" s="16"/>
      <c r="F22" s="55"/>
      <c r="G22" s="16"/>
      <c r="H22" s="16"/>
      <c r="I22" s="16"/>
      <c r="J22" s="16"/>
      <c r="K22" s="16"/>
      <c r="L22" s="16"/>
      <c r="M22" s="16"/>
      <c r="N22" s="12"/>
      <c r="S22" s="18"/>
      <c r="T22" s="18"/>
    </row>
    <row r="23" spans="1:20" s="38" customFormat="1" ht="15" customHeight="1" x14ac:dyDescent="0.2">
      <c r="A23" s="34"/>
      <c r="B23" s="56"/>
      <c r="C23" s="151" t="s">
        <v>15</v>
      </c>
      <c r="D23" s="151"/>
      <c r="E23" s="57"/>
      <c r="F23" s="48"/>
      <c r="G23" s="151" t="s">
        <v>16</v>
      </c>
      <c r="H23" s="151"/>
      <c r="I23" s="151"/>
      <c r="J23" s="151"/>
      <c r="K23" s="58" t="s">
        <v>17</v>
      </c>
      <c r="L23" s="167"/>
      <c r="M23" s="168"/>
      <c r="N23" s="37"/>
      <c r="S23" s="39"/>
      <c r="T23" s="39"/>
    </row>
    <row r="24" spans="1:20" s="5" customFormat="1" ht="4.5" customHeight="1" x14ac:dyDescent="0.2">
      <c r="A24" s="44"/>
      <c r="B24" s="26"/>
      <c r="C24" s="26"/>
      <c r="D24" s="26"/>
      <c r="E24" s="26"/>
      <c r="F24" s="45"/>
      <c r="G24" s="26"/>
      <c r="H24" s="26"/>
      <c r="I24" s="26"/>
      <c r="J24" s="26"/>
      <c r="K24" s="26"/>
      <c r="L24" s="26"/>
      <c r="M24" s="26"/>
      <c r="N24" s="46"/>
      <c r="S24" s="6"/>
      <c r="T24" s="6"/>
    </row>
    <row r="25" spans="1:20" s="38" customFormat="1" ht="15" customHeight="1" x14ac:dyDescent="0.2">
      <c r="A25" s="34"/>
      <c r="B25" s="56"/>
      <c r="C25" s="151" t="s">
        <v>18</v>
      </c>
      <c r="D25" s="151"/>
      <c r="E25" s="57"/>
      <c r="F25" s="48"/>
      <c r="G25" s="151" t="s">
        <v>19</v>
      </c>
      <c r="H25" s="151"/>
      <c r="I25" s="151"/>
      <c r="J25" s="151"/>
      <c r="K25" s="151"/>
      <c r="L25" s="151"/>
      <c r="M25" s="151"/>
      <c r="N25" s="37"/>
      <c r="S25" s="39"/>
      <c r="T25" s="39"/>
    </row>
    <row r="26" spans="1:20" s="5" customFormat="1" ht="4.5" customHeight="1" x14ac:dyDescent="0.2">
      <c r="A26" s="44"/>
      <c r="B26" s="41"/>
      <c r="C26" s="41"/>
      <c r="D26" s="41"/>
      <c r="E26" s="41"/>
      <c r="F26" s="42"/>
      <c r="G26" s="41"/>
      <c r="H26" s="41"/>
      <c r="I26" s="41"/>
      <c r="J26" s="41"/>
      <c r="K26" s="41"/>
      <c r="L26" s="41"/>
      <c r="M26" s="41"/>
      <c r="N26" s="43"/>
      <c r="S26" s="6"/>
      <c r="T26" s="6"/>
    </row>
    <row r="27" spans="1:20" s="5" customFormat="1" ht="3.75" customHeight="1" x14ac:dyDescent="0.2">
      <c r="A27" s="44"/>
      <c r="B27" s="26"/>
      <c r="C27" s="26"/>
      <c r="D27" s="26"/>
      <c r="E27" s="26"/>
      <c r="F27" s="45"/>
      <c r="G27" s="26"/>
      <c r="H27" s="26"/>
      <c r="I27" s="26"/>
      <c r="J27" s="26"/>
      <c r="K27" s="26"/>
      <c r="L27" s="26"/>
      <c r="M27" s="26"/>
      <c r="N27" s="46"/>
      <c r="S27" s="6"/>
      <c r="T27" s="6"/>
    </row>
    <row r="28" spans="1:20" s="5" customFormat="1" ht="12.75" x14ac:dyDescent="0.2">
      <c r="A28" s="44"/>
      <c r="B28" s="54" t="s">
        <v>72</v>
      </c>
      <c r="C28" s="26"/>
      <c r="D28" s="26"/>
      <c r="E28" s="26"/>
      <c r="F28" s="45"/>
      <c r="G28" s="26"/>
      <c r="H28" s="26"/>
      <c r="I28" s="26"/>
      <c r="J28" s="26"/>
      <c r="K28" s="26"/>
      <c r="L28" s="26"/>
      <c r="M28" s="26"/>
      <c r="N28" s="46"/>
      <c r="S28" s="6"/>
      <c r="T28" s="6"/>
    </row>
    <row r="29" spans="1:20" s="38" customFormat="1" ht="15" customHeight="1" x14ac:dyDescent="0.2">
      <c r="A29" s="34"/>
      <c r="B29" s="26"/>
      <c r="E29" s="129">
        <v>39</v>
      </c>
      <c r="F29" s="151" t="s">
        <v>75</v>
      </c>
      <c r="G29" s="101"/>
      <c r="H29" s="101"/>
      <c r="I29" s="75"/>
      <c r="J29" s="141"/>
      <c r="L29" s="151"/>
      <c r="M29" s="151"/>
      <c r="N29" s="37"/>
      <c r="S29" s="39"/>
      <c r="T29" s="39"/>
    </row>
    <row r="30" spans="1:20" s="5" customFormat="1" ht="4.5" customHeight="1" x14ac:dyDescent="0.2">
      <c r="A30" s="40"/>
      <c r="B30" s="41"/>
      <c r="C30" s="41"/>
      <c r="D30" s="41"/>
      <c r="E30" s="41"/>
      <c r="F30" s="42"/>
      <c r="G30" s="41"/>
      <c r="H30" s="41"/>
      <c r="I30" s="41"/>
      <c r="J30" s="41"/>
      <c r="K30" s="41"/>
      <c r="L30" s="41"/>
      <c r="M30" s="41"/>
      <c r="N30" s="43"/>
      <c r="S30" s="6"/>
      <c r="T30" s="6"/>
    </row>
    <row r="31" spans="1:20" s="26" customFormat="1" ht="12.75" x14ac:dyDescent="0.2">
      <c r="A31" s="44"/>
      <c r="B31" s="47" t="s">
        <v>20</v>
      </c>
      <c r="F31" s="45"/>
      <c r="N31" s="46"/>
      <c r="S31" s="60"/>
      <c r="T31" s="60"/>
    </row>
    <row r="32" spans="1:20" s="13" customFormat="1" ht="15" customHeight="1" x14ac:dyDescent="0.2">
      <c r="A32" s="49"/>
      <c r="B32" s="30" t="s">
        <v>21</v>
      </c>
      <c r="C32" s="50"/>
      <c r="D32" s="50"/>
      <c r="E32" s="50"/>
      <c r="F32" s="51"/>
      <c r="G32" s="50"/>
      <c r="H32" s="50"/>
      <c r="I32" s="50"/>
      <c r="J32" s="50"/>
      <c r="K32" s="50"/>
      <c r="L32" s="50"/>
      <c r="M32" s="50"/>
      <c r="N32" s="52"/>
      <c r="S32" s="18"/>
      <c r="T32" s="18"/>
    </row>
    <row r="33" spans="1:21" s="13" customFormat="1" ht="3.75" customHeight="1" x14ac:dyDescent="0.2">
      <c r="A33" s="53"/>
      <c r="B33" s="16"/>
      <c r="C33" s="16"/>
      <c r="D33" s="16"/>
      <c r="E33" s="16"/>
      <c r="F33" s="55"/>
      <c r="G33" s="16"/>
      <c r="H33" s="16"/>
      <c r="I33" s="16"/>
      <c r="J33" s="16"/>
      <c r="K33" s="16"/>
      <c r="L33" s="16"/>
      <c r="M33" s="16"/>
      <c r="N33" s="12"/>
      <c r="S33" s="18"/>
      <c r="T33" s="18"/>
    </row>
    <row r="34" spans="1:21" s="5" customFormat="1" ht="12.75" x14ac:dyDescent="0.2">
      <c r="A34" s="44"/>
      <c r="B34" s="26"/>
      <c r="C34" s="26"/>
      <c r="D34" s="149" t="s">
        <v>22</v>
      </c>
      <c r="E34" s="61"/>
      <c r="F34" s="62"/>
      <c r="G34" s="61"/>
      <c r="H34" s="26"/>
      <c r="I34" s="61"/>
      <c r="J34" s="26"/>
      <c r="K34" s="61"/>
      <c r="L34" s="26"/>
      <c r="M34" s="169" t="s">
        <v>23</v>
      </c>
      <c r="N34" s="46"/>
      <c r="S34" s="6"/>
      <c r="T34" s="6"/>
    </row>
    <row r="35" spans="1:21" s="38" customFormat="1" ht="11.25" x14ac:dyDescent="0.2">
      <c r="A35" s="34"/>
      <c r="B35" s="151" t="s">
        <v>9</v>
      </c>
      <c r="C35" s="151"/>
      <c r="D35" s="151"/>
      <c r="E35" s="59"/>
      <c r="F35" s="48"/>
      <c r="G35" s="63"/>
      <c r="H35" s="151"/>
      <c r="I35" s="63"/>
      <c r="J35" s="151"/>
      <c r="K35" s="63"/>
      <c r="L35" s="151"/>
      <c r="M35" s="170"/>
      <c r="N35" s="37"/>
      <c r="S35" s="39"/>
      <c r="T35" s="39"/>
    </row>
    <row r="36" spans="1:21" s="38" customFormat="1" ht="11.25" x14ac:dyDescent="0.2">
      <c r="A36" s="34"/>
      <c r="B36" s="151" t="s">
        <v>24</v>
      </c>
      <c r="C36" s="151"/>
      <c r="D36" s="151"/>
      <c r="E36" s="59"/>
      <c r="F36" s="48"/>
      <c r="G36" s="63"/>
      <c r="H36" s="151"/>
      <c r="I36" s="63"/>
      <c r="J36" s="151"/>
      <c r="K36" s="63"/>
      <c r="L36" s="151"/>
      <c r="M36" s="171"/>
      <c r="N36" s="37"/>
      <c r="S36" s="39"/>
      <c r="T36" s="39"/>
    </row>
    <row r="37" spans="1:21" ht="3.75" customHeight="1" x14ac:dyDescent="0.25">
      <c r="A37" s="64"/>
      <c r="B37" s="65"/>
      <c r="C37" s="65"/>
      <c r="D37" s="65"/>
      <c r="E37" s="66"/>
      <c r="F37" s="67"/>
      <c r="G37" s="65"/>
      <c r="H37" s="65"/>
      <c r="I37" s="65"/>
      <c r="J37" s="68"/>
      <c r="K37" s="68"/>
      <c r="L37" s="68"/>
      <c r="M37" s="68"/>
      <c r="N37" s="69"/>
    </row>
    <row r="38" spans="1:21" ht="3.75" customHeight="1" x14ac:dyDescent="0.25">
      <c r="A38" s="34"/>
      <c r="B38" s="151"/>
      <c r="C38" s="151"/>
      <c r="D38" s="151"/>
      <c r="E38" s="151"/>
      <c r="F38" s="48"/>
      <c r="G38" s="151"/>
      <c r="H38" s="151"/>
      <c r="I38" s="151"/>
      <c r="J38" s="68"/>
      <c r="K38" s="68"/>
      <c r="L38" s="68"/>
      <c r="M38" s="68"/>
      <c r="N38" s="69"/>
    </row>
    <row r="39" spans="1:21" x14ac:dyDescent="0.25">
      <c r="A39" s="53"/>
      <c r="B39" s="54" t="s">
        <v>74</v>
      </c>
      <c r="C39" s="16"/>
      <c r="D39" s="16"/>
      <c r="E39" s="70"/>
      <c r="F39" s="55"/>
      <c r="G39" s="16"/>
      <c r="H39" s="16"/>
      <c r="I39" s="16"/>
      <c r="J39" s="68"/>
      <c r="K39" s="68"/>
      <c r="L39" s="68"/>
      <c r="M39" s="68"/>
      <c r="N39" s="69"/>
      <c r="R39" s="13"/>
      <c r="S39" s="126">
        <f>E44</f>
        <v>1</v>
      </c>
      <c r="T39" s="126">
        <f>(E41*E74+G41*G74+I41*I74+K41*K74)/12/E29</f>
        <v>1</v>
      </c>
      <c r="U39" s="13"/>
    </row>
    <row r="40" spans="1:21" ht="3.75" customHeight="1" x14ac:dyDescent="0.25">
      <c r="A40" s="34"/>
      <c r="B40" s="151"/>
      <c r="C40" s="151"/>
      <c r="D40" s="151"/>
      <c r="E40" s="151"/>
      <c r="F40" s="48"/>
      <c r="G40" s="151"/>
      <c r="H40" s="151"/>
      <c r="I40" s="151"/>
      <c r="J40" s="68"/>
      <c r="K40" s="68"/>
      <c r="L40" s="68"/>
      <c r="M40" s="68"/>
      <c r="N40" s="69"/>
      <c r="R40" s="38"/>
      <c r="S40" s="126"/>
      <c r="T40" s="126"/>
      <c r="U40" s="38"/>
    </row>
    <row r="41" spans="1:21" ht="15" customHeight="1" x14ac:dyDescent="0.25">
      <c r="A41" s="34"/>
      <c r="B41" s="151" t="s">
        <v>79</v>
      </c>
      <c r="C41" s="151"/>
      <c r="D41" s="151"/>
      <c r="E41" s="131">
        <v>39</v>
      </c>
      <c r="F41" s="132"/>
      <c r="G41" s="131"/>
      <c r="H41" s="133"/>
      <c r="I41" s="131"/>
      <c r="J41" s="133"/>
      <c r="K41" s="131"/>
      <c r="L41" s="153" t="s">
        <v>75</v>
      </c>
      <c r="M41" s="68"/>
      <c r="N41" s="69"/>
      <c r="R41" s="38"/>
      <c r="S41" s="126"/>
      <c r="T41" s="126"/>
      <c r="U41" s="38"/>
    </row>
    <row r="42" spans="1:21" ht="15" customHeight="1" x14ac:dyDescent="0.25">
      <c r="A42" s="34"/>
      <c r="B42" s="151" t="s">
        <v>80</v>
      </c>
      <c r="C42" s="151"/>
      <c r="D42" s="151"/>
      <c r="E42" s="131">
        <v>39</v>
      </c>
      <c r="F42" s="132"/>
      <c r="G42" s="131"/>
      <c r="H42" s="133"/>
      <c r="I42" s="131"/>
      <c r="J42" s="133"/>
      <c r="K42" s="131"/>
      <c r="L42" s="153" t="s">
        <v>73</v>
      </c>
      <c r="M42" s="68"/>
      <c r="N42" s="69"/>
      <c r="R42" s="38"/>
      <c r="S42" s="126"/>
      <c r="T42" s="126"/>
      <c r="U42" s="38"/>
    </row>
    <row r="43" spans="1:21" ht="15" customHeight="1" x14ac:dyDescent="0.25">
      <c r="A43" s="161" t="s">
        <v>77</v>
      </c>
      <c r="B43" s="162"/>
      <c r="C43" s="151" t="s">
        <v>74</v>
      </c>
      <c r="D43" s="151"/>
      <c r="E43" s="128">
        <f>E42/E29</f>
        <v>1</v>
      </c>
      <c r="F43" s="48"/>
      <c r="G43" s="128">
        <f>G42/E29</f>
        <v>0</v>
      </c>
      <c r="H43" s="151"/>
      <c r="I43" s="128">
        <f>I42/E29</f>
        <v>0</v>
      </c>
      <c r="J43" s="68"/>
      <c r="K43" s="128">
        <f>K42/E29</f>
        <v>0</v>
      </c>
      <c r="L43" s="127"/>
      <c r="M43" s="68"/>
      <c r="N43" s="69"/>
      <c r="R43" s="38"/>
      <c r="S43" s="126"/>
      <c r="T43" s="126"/>
      <c r="U43" s="38"/>
    </row>
    <row r="44" spans="1:21" ht="15" customHeight="1" x14ac:dyDescent="0.25">
      <c r="A44" s="161" t="s">
        <v>77</v>
      </c>
      <c r="B44" s="162"/>
      <c r="C44" s="151" t="s">
        <v>74</v>
      </c>
      <c r="D44" s="151"/>
      <c r="E44" s="163">
        <f>(E42*E74+G42*G74+I42*I74+K42*K74)/12/E29</f>
        <v>1</v>
      </c>
      <c r="F44" s="163"/>
      <c r="G44" s="163"/>
      <c r="H44" s="163"/>
      <c r="I44" s="163"/>
      <c r="J44" s="163"/>
      <c r="K44" s="163"/>
      <c r="L44" s="127" t="s">
        <v>76</v>
      </c>
      <c r="M44" s="68"/>
      <c r="N44" s="69"/>
      <c r="R44" s="38"/>
      <c r="S44" s="126"/>
      <c r="T44" s="126"/>
      <c r="U44" s="38"/>
    </row>
    <row r="45" spans="1:21" ht="3.75" customHeight="1" x14ac:dyDescent="0.25">
      <c r="A45" s="34"/>
      <c r="B45" s="151"/>
      <c r="C45" s="151"/>
      <c r="D45" s="151"/>
      <c r="E45" s="151"/>
      <c r="F45" s="48"/>
      <c r="G45" s="151"/>
      <c r="H45" s="151"/>
      <c r="I45" s="151"/>
      <c r="J45" s="68"/>
      <c r="K45" s="68"/>
      <c r="L45" s="68"/>
      <c r="M45" s="68"/>
      <c r="N45" s="69"/>
      <c r="R45" s="38"/>
      <c r="S45" s="126"/>
      <c r="T45" s="126"/>
      <c r="U45" s="38"/>
    </row>
    <row r="46" spans="1:21" ht="15" customHeight="1" x14ac:dyDescent="0.25">
      <c r="A46" s="53"/>
      <c r="B46" s="54" t="s">
        <v>81</v>
      </c>
      <c r="C46" s="16"/>
      <c r="D46" s="16"/>
      <c r="E46" s="151"/>
      <c r="F46" s="48"/>
      <c r="G46" s="151"/>
      <c r="H46" s="151"/>
      <c r="I46" s="151"/>
      <c r="J46" s="68"/>
      <c r="K46" s="68"/>
      <c r="L46" s="68"/>
      <c r="M46" s="68"/>
      <c r="N46" s="69"/>
      <c r="R46" s="38"/>
      <c r="S46" s="126"/>
      <c r="T46" s="126"/>
      <c r="U46" s="38"/>
    </row>
    <row r="47" spans="1:21" ht="3.75" customHeight="1" x14ac:dyDescent="0.25">
      <c r="A47" s="34"/>
      <c r="B47" s="151"/>
      <c r="C47" s="151"/>
      <c r="D47" s="151"/>
      <c r="E47" s="151"/>
      <c r="F47" s="48"/>
      <c r="G47" s="151"/>
      <c r="H47" s="151"/>
      <c r="I47" s="151"/>
      <c r="J47" s="68"/>
      <c r="K47" s="68"/>
      <c r="L47" s="68"/>
      <c r="M47" s="68"/>
      <c r="N47" s="69"/>
      <c r="R47" s="38"/>
      <c r="S47" s="126"/>
      <c r="T47" s="126"/>
      <c r="U47" s="38"/>
    </row>
    <row r="48" spans="1:21" x14ac:dyDescent="0.25">
      <c r="A48" s="34"/>
      <c r="B48" s="151" t="s">
        <v>25</v>
      </c>
      <c r="C48" s="151"/>
      <c r="D48" s="151"/>
      <c r="E48" s="71"/>
      <c r="F48" s="72" t="s">
        <v>26</v>
      </c>
      <c r="G48" s="71"/>
      <c r="H48" s="73" t="s">
        <v>26</v>
      </c>
      <c r="I48" s="71"/>
      <c r="J48" s="72" t="s">
        <v>26</v>
      </c>
      <c r="K48" s="71"/>
      <c r="L48" s="90" t="s">
        <v>26</v>
      </c>
      <c r="M48" s="68"/>
      <c r="N48" s="69"/>
      <c r="R48" s="38"/>
      <c r="S48" s="126"/>
      <c r="T48" s="126"/>
      <c r="U48" s="38"/>
    </row>
    <row r="49" spans="1:21" x14ac:dyDescent="0.25">
      <c r="A49" s="34"/>
      <c r="B49" s="155" t="s">
        <v>27</v>
      </c>
      <c r="C49" s="155"/>
      <c r="D49" s="156"/>
      <c r="E49" s="71"/>
      <c r="F49" s="139" t="s">
        <v>26</v>
      </c>
      <c r="G49" s="71"/>
      <c r="H49" s="72" t="s">
        <v>26</v>
      </c>
      <c r="I49" s="71"/>
      <c r="J49" s="72" t="s">
        <v>26</v>
      </c>
      <c r="K49" s="71"/>
      <c r="L49" s="90" t="s">
        <v>26</v>
      </c>
      <c r="M49" s="91"/>
      <c r="N49" s="69"/>
      <c r="R49" s="38"/>
      <c r="S49" s="154" t="s">
        <v>28</v>
      </c>
      <c r="T49" s="154"/>
      <c r="U49" s="38" t="s">
        <v>29</v>
      </c>
    </row>
    <row r="50" spans="1:21" x14ac:dyDescent="0.25">
      <c r="A50" s="34"/>
      <c r="B50" s="155" t="s">
        <v>30</v>
      </c>
      <c r="C50" s="155"/>
      <c r="D50" s="156"/>
      <c r="E50" s="71"/>
      <c r="F50" s="139" t="s">
        <v>26</v>
      </c>
      <c r="G50" s="71"/>
      <c r="H50" s="72" t="s">
        <v>26</v>
      </c>
      <c r="I50" s="71"/>
      <c r="J50" s="72" t="s">
        <v>26</v>
      </c>
      <c r="K50" s="71"/>
      <c r="L50" s="90" t="s">
        <v>26</v>
      </c>
      <c r="M50" s="91"/>
      <c r="N50" s="69"/>
      <c r="R50" s="38"/>
      <c r="S50" s="150"/>
      <c r="T50" s="150"/>
      <c r="U50" s="38"/>
    </row>
    <row r="51" spans="1:21" x14ac:dyDescent="0.25">
      <c r="A51" s="34"/>
      <c r="B51" s="155" t="s">
        <v>30</v>
      </c>
      <c r="C51" s="155"/>
      <c r="D51" s="156"/>
      <c r="E51" s="140"/>
      <c r="F51" s="72" t="s">
        <v>26</v>
      </c>
      <c r="G51" s="140"/>
      <c r="H51" s="72" t="s">
        <v>26</v>
      </c>
      <c r="I51" s="71"/>
      <c r="J51" s="72" t="s">
        <v>26</v>
      </c>
      <c r="K51" s="71"/>
      <c r="L51" s="90" t="s">
        <v>26</v>
      </c>
      <c r="M51" s="91"/>
      <c r="N51" s="69"/>
      <c r="R51" s="38" t="s">
        <v>31</v>
      </c>
      <c r="S51" s="39">
        <f>(E48*E74+G48*G74+I48*I74+K48*K74)</f>
        <v>0</v>
      </c>
      <c r="T51" s="39">
        <f>S51/S39*T39</f>
        <v>0</v>
      </c>
      <c r="U51" s="38"/>
    </row>
    <row r="52" spans="1:21" x14ac:dyDescent="0.25">
      <c r="A52" s="74"/>
      <c r="B52" s="58"/>
      <c r="C52" s="75"/>
      <c r="D52" s="58" t="s">
        <v>32</v>
      </c>
      <c r="E52" s="76">
        <f>SUM(E48:E51)</f>
        <v>0</v>
      </c>
      <c r="F52" s="77" t="s">
        <v>26</v>
      </c>
      <c r="G52" s="76">
        <f>SUM(G48:G51)</f>
        <v>0</v>
      </c>
      <c r="H52" s="78" t="s">
        <v>26</v>
      </c>
      <c r="I52" s="76">
        <f>SUM(I48:I51)</f>
        <v>0</v>
      </c>
      <c r="J52" s="77" t="s">
        <v>26</v>
      </c>
      <c r="K52" s="76">
        <f>SUM(K48:K51)</f>
        <v>0</v>
      </c>
      <c r="L52" s="79" t="s">
        <v>26</v>
      </c>
      <c r="M52" s="68"/>
      <c r="N52" s="69"/>
      <c r="R52" s="38" t="s">
        <v>33</v>
      </c>
      <c r="S52" s="39">
        <f>E78</f>
        <v>0</v>
      </c>
      <c r="T52" s="39">
        <f>S52/S39*T39</f>
        <v>0</v>
      </c>
      <c r="U52" s="38"/>
    </row>
    <row r="53" spans="1:21" x14ac:dyDescent="0.25">
      <c r="A53" s="74"/>
      <c r="B53" s="58"/>
      <c r="C53" s="75"/>
      <c r="D53" s="58" t="s">
        <v>34</v>
      </c>
      <c r="E53" s="80"/>
      <c r="F53" s="77" t="s">
        <v>26</v>
      </c>
      <c r="G53" s="81"/>
      <c r="H53" s="77" t="s">
        <v>26</v>
      </c>
      <c r="I53" s="81"/>
      <c r="J53" s="77" t="s">
        <v>26</v>
      </c>
      <c r="K53" s="81"/>
      <c r="L53" s="79" t="s">
        <v>26</v>
      </c>
      <c r="M53" s="68"/>
      <c r="N53" s="69"/>
      <c r="R53" s="38"/>
      <c r="S53" s="39"/>
      <c r="T53" s="39"/>
      <c r="U53" s="38"/>
    </row>
    <row r="54" spans="1:21" ht="11.25" customHeight="1" x14ac:dyDescent="0.25">
      <c r="A54" s="34"/>
      <c r="B54" s="151"/>
      <c r="C54" s="151"/>
      <c r="D54" s="151"/>
      <c r="E54" s="82"/>
      <c r="F54" s="83"/>
      <c r="G54" s="84"/>
      <c r="H54" s="85"/>
      <c r="I54" s="84"/>
      <c r="J54" s="83"/>
      <c r="K54" s="84"/>
      <c r="L54" s="85"/>
      <c r="M54" s="68"/>
      <c r="N54" s="69"/>
      <c r="R54" s="38" t="s">
        <v>35</v>
      </c>
      <c r="S54" s="39">
        <f>S51+S52</f>
        <v>0</v>
      </c>
      <c r="T54" s="39">
        <f>T51+T52</f>
        <v>0</v>
      </c>
      <c r="U54" s="38"/>
    </row>
    <row r="55" spans="1:21" x14ac:dyDescent="0.25">
      <c r="A55" s="53"/>
      <c r="B55" s="54" t="s">
        <v>36</v>
      </c>
      <c r="C55" s="16"/>
      <c r="D55" s="16"/>
      <c r="E55" s="86"/>
      <c r="F55" s="87"/>
      <c r="G55" s="86"/>
      <c r="H55" s="88"/>
      <c r="I55" s="86"/>
      <c r="J55" s="87"/>
      <c r="K55" s="86"/>
      <c r="L55" s="88"/>
      <c r="M55" s="68"/>
      <c r="N55" s="69"/>
      <c r="R55" s="13" t="s">
        <v>37</v>
      </c>
      <c r="S55" s="18">
        <v>66150</v>
      </c>
      <c r="T55" s="18">
        <v>66150</v>
      </c>
      <c r="U55" s="39">
        <v>96600</v>
      </c>
    </row>
    <row r="56" spans="1:21" ht="3.75" customHeight="1" x14ac:dyDescent="0.25">
      <c r="A56" s="34"/>
      <c r="B56" s="151"/>
      <c r="C56" s="151"/>
      <c r="D56" s="151"/>
      <c r="E56" s="84"/>
      <c r="F56" s="83"/>
      <c r="G56" s="84"/>
      <c r="H56" s="85"/>
      <c r="I56" s="84"/>
      <c r="J56" s="83"/>
      <c r="K56" s="84"/>
      <c r="L56" s="85"/>
      <c r="M56" s="68"/>
      <c r="N56" s="69"/>
      <c r="R56" s="38"/>
      <c r="S56" s="39"/>
      <c r="T56" s="39"/>
      <c r="U56" s="38"/>
    </row>
    <row r="57" spans="1:21" s="38" customFormat="1" ht="15" customHeight="1" x14ac:dyDescent="0.2">
      <c r="A57" s="34"/>
      <c r="B57" s="151" t="s">
        <v>38</v>
      </c>
      <c r="C57" s="151"/>
      <c r="D57" s="151"/>
      <c r="E57" s="89">
        <f>IF(E42=0,0,IF(E48/E42*E41&gt;S60,(S60/E41*E42+E49+E51)*M57,E53*M57))</f>
        <v>0</v>
      </c>
      <c r="F57" s="135" t="s">
        <v>26</v>
      </c>
      <c r="G57" s="89">
        <f>IF(G42=0,0,IF(G48/G42*G41&gt;S60,(S60/G41*G42+G49+G51)*M57,G53*M57))</f>
        <v>0</v>
      </c>
      <c r="H57" s="136" t="s">
        <v>26</v>
      </c>
      <c r="I57" s="89">
        <f>IF(I42=0,0,IF(I48/I42*I41&gt;S60,(S60/I41*I42+I49+I51)*M57,I53*M57))</f>
        <v>0</v>
      </c>
      <c r="J57" s="137" t="s">
        <v>26</v>
      </c>
      <c r="K57" s="89">
        <f>IF(K42=0,0,IF(K48/K42*K41&gt;S60,(S60/K41*K42+K49+K51)*M57,K53*M57))</f>
        <v>0</v>
      </c>
      <c r="L57" s="90" t="s">
        <v>26</v>
      </c>
      <c r="M57" s="91">
        <v>1.2999999999999999E-2</v>
      </c>
      <c r="N57" s="37"/>
      <c r="R57" s="38" t="s">
        <v>39</v>
      </c>
      <c r="S57" s="39">
        <f>S54-S55</f>
        <v>-66150</v>
      </c>
      <c r="T57" s="39">
        <f>T54-T55</f>
        <v>-66150</v>
      </c>
    </row>
    <row r="58" spans="1:21" s="38" customFormat="1" ht="15" customHeight="1" x14ac:dyDescent="0.2">
      <c r="A58" s="34"/>
      <c r="B58" s="151" t="s">
        <v>40</v>
      </c>
      <c r="C58" s="151"/>
      <c r="D58" s="151"/>
      <c r="E58" s="89">
        <f>IF(E42=0,0,IF(E48/E42*E41&gt;U60,(U60/E41*E42+E49+E51)*M58,E53*M58))</f>
        <v>0</v>
      </c>
      <c r="F58" s="135" t="s">
        <v>26</v>
      </c>
      <c r="G58" s="89">
        <f>IF(G42=0,0,IF(G48/G42*G41&gt;U60,(U60/G41*G42+G49+G51)*M58,G53*M58))</f>
        <v>0</v>
      </c>
      <c r="H58" s="136" t="s">
        <v>26</v>
      </c>
      <c r="I58" s="89">
        <f>IF(I42=0,0,IF(I48/I42*I41&gt;U60,(U60/I41*I42+I49+I51)*M58,I53*M58))</f>
        <v>0</v>
      </c>
      <c r="J58" s="137" t="s">
        <v>26</v>
      </c>
      <c r="K58" s="89">
        <f>IF(K42=0,0,IF(K48/K42*K41&gt;T60,(T60/K41*K42+K49+K51)*M58,K53*M58))</f>
        <v>0</v>
      </c>
      <c r="L58" s="90" t="s">
        <v>26</v>
      </c>
      <c r="M58" s="91">
        <v>9.2999999999999999E-2</v>
      </c>
      <c r="N58" s="37"/>
      <c r="R58" s="38" t="s">
        <v>41</v>
      </c>
      <c r="S58" s="39">
        <f>S52-S57</f>
        <v>66150</v>
      </c>
      <c r="T58" s="39">
        <f>T52-T57</f>
        <v>66150</v>
      </c>
    </row>
    <row r="59" spans="1:21" s="38" customFormat="1" ht="15" customHeight="1" x14ac:dyDescent="0.2">
      <c r="A59" s="34"/>
      <c r="B59" s="151" t="s">
        <v>42</v>
      </c>
      <c r="C59" s="151"/>
      <c r="D59" s="151"/>
      <c r="E59" s="89">
        <f>IF(E42=0,0,IF(E48/E42*E41&gt;U60,(U60/E41*E42+E49+E51)*M59,E53*M59))</f>
        <v>0</v>
      </c>
      <c r="F59" s="135" t="s">
        <v>26</v>
      </c>
      <c r="G59" s="89">
        <f>IF(G42=0,0,IF(G48/G42*G41&gt;U60,(U60/G41*G42+G49+G51)*M59,G53*M59))</f>
        <v>0</v>
      </c>
      <c r="H59" s="136" t="s">
        <v>26</v>
      </c>
      <c r="I59" s="89">
        <f>IF(I42=0,0,IF(I48/I42*I41&gt;U60,(U60/I41*I42+I49+I51)*M59,I53*M59))</f>
        <v>0</v>
      </c>
      <c r="J59" s="137" t="s">
        <v>26</v>
      </c>
      <c r="K59" s="89">
        <f>IF(K42=0,0,IF(K48/K42*K41&gt;T60,(T60/K41*K42+K49+K51)*M59,K53*M59))</f>
        <v>0</v>
      </c>
      <c r="L59" s="90" t="s">
        <v>26</v>
      </c>
      <c r="M59" s="91">
        <v>1.2999999999999999E-2</v>
      </c>
      <c r="N59" s="37"/>
      <c r="R59" s="38" t="s">
        <v>43</v>
      </c>
      <c r="S59" s="92">
        <f>M79-M57-M60-M61</f>
        <v>0.106</v>
      </c>
      <c r="T59" s="92">
        <f>M79-M57-M60-M61</f>
        <v>0.106</v>
      </c>
    </row>
    <row r="60" spans="1:21" s="38" customFormat="1" ht="15" customHeight="1" x14ac:dyDescent="0.2">
      <c r="A60" s="34"/>
      <c r="B60" s="151" t="s">
        <v>44</v>
      </c>
      <c r="C60" s="151"/>
      <c r="D60" s="151"/>
      <c r="E60" s="89">
        <f>IF(E42=0,0,IF(E48/E42*E41&gt;S60,(S60/E41*E42+E49+E51)*M60,E53*M60))</f>
        <v>0</v>
      </c>
      <c r="F60" s="135" t="s">
        <v>26</v>
      </c>
      <c r="G60" s="89">
        <f>IF(G42=0,0,IF(G48/G42*G41&gt;S60,(S60/G41*G42+G49+G51)*M60,G53*M60))</f>
        <v>0</v>
      </c>
      <c r="H60" s="136" t="s">
        <v>26</v>
      </c>
      <c r="I60" s="89">
        <f>IF(I42=0,0,IF(I48/I42*I41&gt;S60,(S60/I41*I42+I49+I51)*M60,I53*M60))</f>
        <v>0</v>
      </c>
      <c r="J60" s="137" t="s">
        <v>26</v>
      </c>
      <c r="K60" s="89">
        <f>IF(K42=0,0,IF(K48/K42*K41&gt;S60,(S60/K41*K42+K49+K51)*M60,K53*M60))</f>
        <v>0</v>
      </c>
      <c r="L60" s="90" t="s">
        <v>26</v>
      </c>
      <c r="M60" s="91">
        <v>7.2999999999999995E-2</v>
      </c>
      <c r="N60" s="37"/>
      <c r="R60" s="38" t="s">
        <v>45</v>
      </c>
      <c r="S60" s="39">
        <v>5512.5</v>
      </c>
      <c r="T60" s="39">
        <v>5512.5</v>
      </c>
      <c r="U60" s="39">
        <v>8050</v>
      </c>
    </row>
    <row r="61" spans="1:21" s="38" customFormat="1" ht="15" customHeight="1" x14ac:dyDescent="0.2">
      <c r="A61" s="34"/>
      <c r="B61" s="152" t="s">
        <v>46</v>
      </c>
      <c r="C61" s="151"/>
      <c r="D61" s="151"/>
      <c r="E61" s="89">
        <f>IF(E42=0,0,IF(E48/E42*E41&gt;S60,(S60/E41*E42+E49+E51)*M61,E53*M61))</f>
        <v>0</v>
      </c>
      <c r="F61" s="135" t="s">
        <v>26</v>
      </c>
      <c r="G61" s="89">
        <f>IF(G42=0,0,IF(G48/G42*G41&gt;S60,(S60/G41*G42+G49+G51)*M61,G53*M61))</f>
        <v>0</v>
      </c>
      <c r="H61" s="136" t="s">
        <v>26</v>
      </c>
      <c r="I61" s="89">
        <f>IF(I42=0,0,IF(I48/I42*I41&gt;S60,(S60/I41*I42+I49+I51)*M61,I53*M61))</f>
        <v>0</v>
      </c>
      <c r="J61" s="137" t="s">
        <v>26</v>
      </c>
      <c r="K61" s="89">
        <f>IF(K42=0,0,IF(K48/K42*K41&gt;S60,(S60/K41*K42+K49+K51)*M61,K53*M61))</f>
        <v>0</v>
      </c>
      <c r="L61" s="90" t="s">
        <v>26</v>
      </c>
      <c r="M61" s="91"/>
      <c r="N61" s="37"/>
    </row>
    <row r="62" spans="1:21" s="38" customFormat="1" ht="15" customHeight="1" x14ac:dyDescent="0.2">
      <c r="A62" s="34"/>
      <c r="B62" s="75"/>
      <c r="C62" s="75"/>
      <c r="D62" s="58" t="s">
        <v>32</v>
      </c>
      <c r="E62" s="93">
        <f>SUM(E57:E61)</f>
        <v>0</v>
      </c>
      <c r="F62" s="72" t="s">
        <v>26</v>
      </c>
      <c r="G62" s="93">
        <f>SUM(G57:G61)</f>
        <v>0</v>
      </c>
      <c r="H62" s="73" t="s">
        <v>26</v>
      </c>
      <c r="I62" s="93">
        <f>SUM(I57:I61)</f>
        <v>0</v>
      </c>
      <c r="J62" s="90" t="s">
        <v>26</v>
      </c>
      <c r="K62" s="93">
        <f>SUM(K57:K61)</f>
        <v>0</v>
      </c>
      <c r="L62" s="90" t="s">
        <v>26</v>
      </c>
      <c r="M62" s="152"/>
      <c r="N62" s="37"/>
      <c r="S62" s="39"/>
      <c r="T62" s="39"/>
    </row>
    <row r="63" spans="1:21" s="38" customFormat="1" ht="15" customHeight="1" x14ac:dyDescent="0.2">
      <c r="A63" s="34"/>
      <c r="B63" s="54" t="s">
        <v>47</v>
      </c>
      <c r="C63" s="75"/>
      <c r="D63" s="58"/>
      <c r="E63" s="94"/>
      <c r="F63" s="95"/>
      <c r="G63" s="94"/>
      <c r="H63" s="96"/>
      <c r="I63" s="94"/>
      <c r="J63" s="97"/>
      <c r="K63" s="94"/>
      <c r="L63" s="97"/>
      <c r="M63" s="152"/>
      <c r="N63" s="37"/>
      <c r="S63" s="39"/>
      <c r="T63" s="39"/>
    </row>
    <row r="64" spans="1:21" s="38" customFormat="1" ht="15" customHeight="1" x14ac:dyDescent="0.2">
      <c r="A64" s="34"/>
      <c r="B64" s="151" t="s">
        <v>48</v>
      </c>
      <c r="C64" s="151"/>
      <c r="D64" s="151"/>
      <c r="E64" s="89">
        <f>(E52-E51)*M64</f>
        <v>0</v>
      </c>
      <c r="F64" s="135" t="s">
        <v>26</v>
      </c>
      <c r="G64" s="89">
        <f>(G52-G51)*M64</f>
        <v>0</v>
      </c>
      <c r="H64" s="136" t="s">
        <v>26</v>
      </c>
      <c r="I64" s="89">
        <f>(I52-I51)*M64</f>
        <v>0</v>
      </c>
      <c r="J64" s="137" t="s">
        <v>26</v>
      </c>
      <c r="K64" s="89">
        <f>(K52-K51)*M64</f>
        <v>0</v>
      </c>
      <c r="L64" s="90" t="s">
        <v>26</v>
      </c>
      <c r="M64" s="91"/>
      <c r="N64" s="37"/>
      <c r="S64" s="39"/>
      <c r="T64" s="39"/>
    </row>
    <row r="65" spans="1:21" s="38" customFormat="1" ht="15" customHeight="1" x14ac:dyDescent="0.2">
      <c r="A65" s="34"/>
      <c r="B65" s="155"/>
      <c r="C65" s="155"/>
      <c r="D65" s="156"/>
      <c r="E65" s="89">
        <f>$E$53*M65</f>
        <v>0</v>
      </c>
      <c r="F65" s="135" t="s">
        <v>26</v>
      </c>
      <c r="G65" s="89">
        <f>$G$53*M65</f>
        <v>0</v>
      </c>
      <c r="H65" s="136" t="s">
        <v>26</v>
      </c>
      <c r="I65" s="89">
        <f>$I$53*M65</f>
        <v>0</v>
      </c>
      <c r="J65" s="137" t="s">
        <v>26</v>
      </c>
      <c r="K65" s="89">
        <f>$K$53*M65</f>
        <v>0</v>
      </c>
      <c r="L65" s="90" t="s">
        <v>26</v>
      </c>
      <c r="M65" s="91"/>
      <c r="N65" s="37"/>
      <c r="S65" s="39"/>
      <c r="T65" s="39"/>
    </row>
    <row r="66" spans="1:21" s="38" customFormat="1" ht="15" customHeight="1" x14ac:dyDescent="0.2">
      <c r="A66" s="34"/>
      <c r="B66" s="75"/>
      <c r="C66" s="75"/>
      <c r="D66" s="58" t="s">
        <v>32</v>
      </c>
      <c r="E66" s="93">
        <f>SUM(E64:E65)</f>
        <v>0</v>
      </c>
      <c r="F66" s="72" t="s">
        <v>26</v>
      </c>
      <c r="G66" s="93">
        <f>SUM(G64:G65)</f>
        <v>0</v>
      </c>
      <c r="H66" s="73" t="s">
        <v>26</v>
      </c>
      <c r="I66" s="93">
        <f>SUM(I64:I65)</f>
        <v>0</v>
      </c>
      <c r="J66" s="90" t="s">
        <v>26</v>
      </c>
      <c r="K66" s="93">
        <f>SUM(K64:K65)</f>
        <v>0</v>
      </c>
      <c r="L66" s="90" t="s">
        <v>26</v>
      </c>
      <c r="M66" s="152"/>
      <c r="N66" s="37"/>
      <c r="S66" s="39"/>
      <c r="T66" s="39"/>
    </row>
    <row r="67" spans="1:21" s="38" customFormat="1" ht="15" customHeight="1" x14ac:dyDescent="0.2">
      <c r="A67" s="34"/>
      <c r="B67" s="54" t="s">
        <v>49</v>
      </c>
      <c r="C67" s="75"/>
      <c r="D67" s="58"/>
      <c r="E67" s="94"/>
      <c r="F67" s="95"/>
      <c r="G67" s="94"/>
      <c r="H67" s="96"/>
      <c r="I67" s="94"/>
      <c r="J67" s="97"/>
      <c r="K67" s="94"/>
      <c r="L67" s="97"/>
      <c r="M67" s="152"/>
      <c r="N67" s="37"/>
      <c r="S67" s="39"/>
      <c r="T67" s="39"/>
    </row>
    <row r="68" spans="1:21" s="38" customFormat="1" ht="15" customHeight="1" x14ac:dyDescent="0.2">
      <c r="A68" s="34"/>
      <c r="B68" s="98" t="s">
        <v>50</v>
      </c>
      <c r="C68" s="151"/>
      <c r="D68" s="151"/>
      <c r="E68" s="89">
        <f>$E$53*M68</f>
        <v>0</v>
      </c>
      <c r="F68" s="135" t="s">
        <v>26</v>
      </c>
      <c r="G68" s="89">
        <f>$G$53*M68</f>
        <v>0</v>
      </c>
      <c r="H68" s="136" t="s">
        <v>26</v>
      </c>
      <c r="I68" s="89">
        <f>$I$53*M68</f>
        <v>0</v>
      </c>
      <c r="J68" s="137" t="s">
        <v>26</v>
      </c>
      <c r="K68" s="89">
        <f>$K$53*M68</f>
        <v>0</v>
      </c>
      <c r="L68" s="90" t="s">
        <v>26</v>
      </c>
      <c r="M68" s="91"/>
      <c r="N68" s="37"/>
      <c r="S68" s="39"/>
      <c r="T68" s="39"/>
    </row>
    <row r="69" spans="1:21" s="38" customFormat="1" ht="15" customHeight="1" x14ac:dyDescent="0.2">
      <c r="A69" s="34"/>
      <c r="B69" s="151" t="s">
        <v>51</v>
      </c>
      <c r="C69" s="151"/>
      <c r="D69" s="151"/>
      <c r="E69" s="89">
        <f>$E$53*M69</f>
        <v>0</v>
      </c>
      <c r="F69" s="135" t="s">
        <v>26</v>
      </c>
      <c r="G69" s="89">
        <f>$G$53*M69</f>
        <v>0</v>
      </c>
      <c r="H69" s="136" t="s">
        <v>26</v>
      </c>
      <c r="I69" s="89">
        <f>$I$53*M69</f>
        <v>0</v>
      </c>
      <c r="J69" s="137" t="s">
        <v>26</v>
      </c>
      <c r="K69" s="89">
        <f>$K$53*M69</f>
        <v>0</v>
      </c>
      <c r="L69" s="90" t="s">
        <v>26</v>
      </c>
      <c r="M69" s="91"/>
      <c r="N69" s="37"/>
      <c r="S69" s="39"/>
      <c r="T69" s="39"/>
    </row>
    <row r="70" spans="1:21" s="38" customFormat="1" ht="15" customHeight="1" x14ac:dyDescent="0.2">
      <c r="A70" s="34"/>
      <c r="B70" s="151" t="s">
        <v>52</v>
      </c>
      <c r="C70" s="151"/>
      <c r="D70" s="151"/>
      <c r="E70" s="89">
        <f>$E$53*M70</f>
        <v>0</v>
      </c>
      <c r="F70" s="135" t="s">
        <v>26</v>
      </c>
      <c r="G70" s="89">
        <f>$G$53*M70</f>
        <v>0</v>
      </c>
      <c r="H70" s="136" t="s">
        <v>26</v>
      </c>
      <c r="I70" s="89">
        <f>$I$53*M70</f>
        <v>0</v>
      </c>
      <c r="J70" s="137" t="s">
        <v>26</v>
      </c>
      <c r="K70" s="89">
        <f>$K$53*M70</f>
        <v>0</v>
      </c>
      <c r="L70" s="90" t="s">
        <v>26</v>
      </c>
      <c r="M70" s="91">
        <v>1.5E-3</v>
      </c>
      <c r="N70" s="37"/>
      <c r="S70" s="39"/>
      <c r="T70" s="39"/>
    </row>
    <row r="71" spans="1:21" s="38" customFormat="1" ht="15" customHeight="1" x14ac:dyDescent="0.2">
      <c r="A71" s="34"/>
      <c r="B71" s="75"/>
      <c r="C71" s="75"/>
      <c r="D71" s="58" t="s">
        <v>32</v>
      </c>
      <c r="E71" s="93">
        <f>SUM(E68:E70)</f>
        <v>0</v>
      </c>
      <c r="F71" s="72" t="s">
        <v>26</v>
      </c>
      <c r="G71" s="93">
        <f>SUM(G68:G70)</f>
        <v>0</v>
      </c>
      <c r="H71" s="72" t="s">
        <v>26</v>
      </c>
      <c r="I71" s="93">
        <f>SUM(I68:I70)</f>
        <v>0</v>
      </c>
      <c r="J71" s="72" t="s">
        <v>26</v>
      </c>
      <c r="K71" s="93">
        <f>SUM(K68:K70)</f>
        <v>0</v>
      </c>
      <c r="L71" s="90" t="s">
        <v>26</v>
      </c>
      <c r="M71" s="152"/>
      <c r="N71" s="37"/>
      <c r="S71" s="39"/>
      <c r="T71" s="39"/>
    </row>
    <row r="72" spans="1:21" s="101" customFormat="1" ht="15" customHeight="1" x14ac:dyDescent="0.2">
      <c r="A72" s="74"/>
      <c r="B72" s="75" t="s">
        <v>53</v>
      </c>
      <c r="C72" s="75"/>
      <c r="D72" s="75"/>
      <c r="E72" s="76">
        <f>E52+E62+E66+E71</f>
        <v>0</v>
      </c>
      <c r="F72" s="77" t="s">
        <v>26</v>
      </c>
      <c r="G72" s="76">
        <f>G52+G62+G66+G71</f>
        <v>0</v>
      </c>
      <c r="H72" s="78" t="s">
        <v>26</v>
      </c>
      <c r="I72" s="76">
        <f>I52+I62+I66+I71</f>
        <v>0</v>
      </c>
      <c r="J72" s="77" t="s">
        <v>26</v>
      </c>
      <c r="K72" s="76">
        <f>K52+K62+K66+K71</f>
        <v>0</v>
      </c>
      <c r="L72" s="99" t="s">
        <v>26</v>
      </c>
      <c r="M72" s="75"/>
      <c r="N72" s="100"/>
      <c r="R72" s="38"/>
      <c r="S72" s="39"/>
      <c r="T72" s="39"/>
      <c r="U72" s="38"/>
    </row>
    <row r="73" spans="1:21" s="38" customFormat="1" ht="15" customHeight="1" x14ac:dyDescent="0.2">
      <c r="A73" s="34"/>
      <c r="B73" s="54" t="s">
        <v>54</v>
      </c>
      <c r="C73" s="151"/>
      <c r="D73" s="151"/>
      <c r="E73" s="94"/>
      <c r="F73" s="83"/>
      <c r="G73" s="102"/>
      <c r="H73" s="85"/>
      <c r="I73" s="102"/>
      <c r="J73" s="103"/>
      <c r="K73" s="102"/>
      <c r="L73" s="103"/>
      <c r="M73" s="151"/>
      <c r="N73" s="37"/>
      <c r="R73" s="101"/>
      <c r="S73" s="104"/>
      <c r="T73" s="104"/>
      <c r="U73" s="101"/>
    </row>
    <row r="74" spans="1:21" s="38" customFormat="1" ht="15" customHeight="1" x14ac:dyDescent="0.2">
      <c r="A74" s="34"/>
      <c r="B74" s="151" t="s">
        <v>55</v>
      </c>
      <c r="C74" s="151"/>
      <c r="D74" s="151"/>
      <c r="E74" s="105">
        <v>12</v>
      </c>
      <c r="F74" s="83"/>
      <c r="G74" s="105"/>
      <c r="H74" s="85"/>
      <c r="I74" s="105"/>
      <c r="J74" s="106"/>
      <c r="K74" s="105"/>
      <c r="L74" s="106"/>
      <c r="M74" s="151"/>
      <c r="N74" s="37"/>
      <c r="S74" s="39"/>
      <c r="T74" s="39"/>
    </row>
    <row r="75" spans="1:21" s="38" customFormat="1" ht="15" customHeight="1" x14ac:dyDescent="0.2">
      <c r="A75" s="34"/>
      <c r="B75" s="151" t="s">
        <v>56</v>
      </c>
      <c r="C75" s="151"/>
      <c r="D75" s="151"/>
      <c r="E75" s="76">
        <f>E72*E74</f>
        <v>0</v>
      </c>
      <c r="F75" s="79" t="s">
        <v>26</v>
      </c>
      <c r="G75" s="76">
        <f>G72*G74</f>
        <v>0</v>
      </c>
      <c r="H75" s="79" t="s">
        <v>26</v>
      </c>
      <c r="I75" s="76">
        <f>I72*I74</f>
        <v>0</v>
      </c>
      <c r="J75" s="79" t="s">
        <v>26</v>
      </c>
      <c r="K75" s="76">
        <f>K72*K74</f>
        <v>0</v>
      </c>
      <c r="L75" s="79" t="s">
        <v>26</v>
      </c>
      <c r="M75" s="151"/>
      <c r="N75" s="37"/>
      <c r="S75" s="39"/>
      <c r="T75" s="39"/>
    </row>
    <row r="76" spans="1:21" s="38" customFormat="1" ht="5.25" customHeight="1" x14ac:dyDescent="0.2">
      <c r="A76" s="34"/>
      <c r="B76" s="151"/>
      <c r="C76" s="151"/>
      <c r="D76" s="151"/>
      <c r="E76" s="107"/>
      <c r="F76" s="48"/>
      <c r="G76" s="151"/>
      <c r="H76" s="151"/>
      <c r="I76" s="151"/>
      <c r="J76" s="151"/>
      <c r="K76" s="151"/>
      <c r="L76" s="151"/>
      <c r="M76" s="151"/>
      <c r="N76" s="37"/>
      <c r="S76" s="39"/>
      <c r="T76" s="39"/>
    </row>
    <row r="77" spans="1:21" s="101" customFormat="1" ht="12.75" customHeight="1" x14ac:dyDescent="0.2">
      <c r="A77" s="74"/>
      <c r="B77" s="75" t="s">
        <v>57</v>
      </c>
      <c r="C77" s="75"/>
      <c r="D77" s="75"/>
      <c r="E77" s="76">
        <f>E75+G75+I75+K75</f>
        <v>0</v>
      </c>
      <c r="F77" s="90" t="s">
        <v>26</v>
      </c>
      <c r="G77" s="75"/>
      <c r="H77" s="75"/>
      <c r="I77" s="75"/>
      <c r="J77" s="75"/>
      <c r="K77" s="75"/>
      <c r="L77" s="75"/>
      <c r="M77" s="79" t="s">
        <v>58</v>
      </c>
      <c r="N77" s="100"/>
      <c r="R77" s="38"/>
      <c r="S77" s="39"/>
      <c r="T77" s="39"/>
      <c r="U77" s="38"/>
    </row>
    <row r="78" spans="1:21" s="101" customFormat="1" ht="12.75" customHeight="1" x14ac:dyDescent="0.2">
      <c r="A78" s="74"/>
      <c r="B78" s="157" t="s">
        <v>59</v>
      </c>
      <c r="C78" s="157"/>
      <c r="D78" s="158"/>
      <c r="E78" s="138"/>
      <c r="F78" s="90" t="s">
        <v>26</v>
      </c>
      <c r="G78" s="75"/>
      <c r="H78" s="75"/>
      <c r="I78" s="75"/>
      <c r="J78" s="75"/>
      <c r="K78" s="75"/>
      <c r="L78" s="75"/>
      <c r="M78" s="91"/>
      <c r="N78" s="100"/>
      <c r="S78" s="104"/>
      <c r="T78" s="104"/>
    </row>
    <row r="79" spans="1:21" s="101" customFormat="1" ht="12.75" customHeight="1" x14ac:dyDescent="0.2">
      <c r="A79" s="74"/>
      <c r="B79" s="157" t="s">
        <v>60</v>
      </c>
      <c r="C79" s="157"/>
      <c r="D79" s="158"/>
      <c r="E79" s="93">
        <f>IF(T51&gt;T55,S52*S59,IF(T51+T52&gt;T55,T58*M79+T57*S59,S52*M79))</f>
        <v>0</v>
      </c>
      <c r="F79" s="90" t="s">
        <v>26</v>
      </c>
      <c r="G79" s="75"/>
      <c r="H79" s="75"/>
      <c r="I79" s="75"/>
      <c r="J79" s="75"/>
      <c r="K79" s="75"/>
      <c r="L79" s="75"/>
      <c r="M79" s="108">
        <f>SUM(M57:M61)</f>
        <v>0.192</v>
      </c>
      <c r="N79" s="100"/>
      <c r="S79" s="104"/>
      <c r="T79" s="104"/>
    </row>
    <row r="80" spans="1:21" s="38" customFormat="1" ht="12.75" customHeight="1" x14ac:dyDescent="0.2">
      <c r="A80" s="34"/>
      <c r="B80" s="157" t="s">
        <v>61</v>
      </c>
      <c r="C80" s="157"/>
      <c r="D80" s="158"/>
      <c r="E80" s="93">
        <f>$E$78*M80</f>
        <v>0</v>
      </c>
      <c r="F80" s="90" t="s">
        <v>26</v>
      </c>
      <c r="G80" s="109"/>
      <c r="H80" s="151"/>
      <c r="I80" s="151"/>
      <c r="J80" s="151"/>
      <c r="K80" s="151"/>
      <c r="L80" s="151"/>
      <c r="M80" s="108">
        <f>SUM(M64:M65)</f>
        <v>0</v>
      </c>
      <c r="N80" s="37"/>
      <c r="R80" s="101"/>
      <c r="S80" s="104"/>
      <c r="T80" s="104"/>
      <c r="U80" s="101"/>
    </row>
    <row r="81" spans="1:21" s="38" customFormat="1" ht="12.75" customHeight="1" x14ac:dyDescent="0.2">
      <c r="A81" s="34"/>
      <c r="B81" s="157" t="s">
        <v>62</v>
      </c>
      <c r="C81" s="157"/>
      <c r="D81" s="158"/>
      <c r="E81" s="93">
        <f>$E$78*M81</f>
        <v>0</v>
      </c>
      <c r="F81" s="90" t="s">
        <v>26</v>
      </c>
      <c r="G81" s="151"/>
      <c r="H81" s="151"/>
      <c r="I81" s="151"/>
      <c r="J81" s="151"/>
      <c r="K81" s="151"/>
      <c r="L81" s="151"/>
      <c r="M81" s="108">
        <f>M68+M70</f>
        <v>1.5E-3</v>
      </c>
      <c r="N81" s="37"/>
      <c r="S81" s="39"/>
      <c r="T81" s="39"/>
    </row>
    <row r="82" spans="1:21" s="38" customFormat="1" ht="12.75" hidden="1" customHeight="1" x14ac:dyDescent="0.2">
      <c r="A82" s="34"/>
      <c r="B82" s="157"/>
      <c r="C82" s="157"/>
      <c r="D82" s="158"/>
      <c r="E82" s="110">
        <f>$E$78*M82</f>
        <v>0</v>
      </c>
      <c r="F82" s="90" t="s">
        <v>26</v>
      </c>
      <c r="G82" s="151"/>
      <c r="H82" s="151"/>
      <c r="I82" s="151"/>
      <c r="J82" s="151"/>
      <c r="K82" s="151"/>
      <c r="L82" s="151"/>
      <c r="M82" s="111"/>
      <c r="N82" s="37"/>
      <c r="S82" s="39"/>
      <c r="T82" s="39"/>
    </row>
    <row r="83" spans="1:21" s="38" customFormat="1" ht="12.75" hidden="1" customHeight="1" x14ac:dyDescent="0.2">
      <c r="A83" s="34"/>
      <c r="B83" s="157"/>
      <c r="C83" s="157"/>
      <c r="D83" s="158"/>
      <c r="E83" s="110">
        <f>$E$78*M83</f>
        <v>0</v>
      </c>
      <c r="F83" s="90" t="s">
        <v>26</v>
      </c>
      <c r="G83" s="151"/>
      <c r="H83" s="151"/>
      <c r="I83" s="151"/>
      <c r="J83" s="151"/>
      <c r="K83" s="151"/>
      <c r="L83" s="151"/>
      <c r="M83" s="111"/>
      <c r="N83" s="37"/>
      <c r="S83" s="39"/>
      <c r="T83" s="39"/>
    </row>
    <row r="84" spans="1:21" s="38" customFormat="1" ht="12.75" customHeight="1" x14ac:dyDescent="0.2">
      <c r="A84" s="34"/>
      <c r="B84" s="157" t="s">
        <v>63</v>
      </c>
      <c r="C84" s="157"/>
      <c r="D84" s="158"/>
      <c r="E84" s="93">
        <f>(E53*E74+G53*G74+I53*I74+K53*K74+E78)*H84*J84/1000</f>
        <v>0</v>
      </c>
      <c r="F84" s="90" t="s">
        <v>26</v>
      </c>
      <c r="G84" s="151" t="s">
        <v>64</v>
      </c>
      <c r="H84" s="112"/>
      <c r="I84" s="151" t="s">
        <v>65</v>
      </c>
      <c r="J84" s="112"/>
      <c r="K84" s="151"/>
      <c r="L84" s="151"/>
      <c r="M84" s="113"/>
      <c r="N84" s="37"/>
      <c r="S84" s="39"/>
      <c r="T84" s="39"/>
    </row>
    <row r="85" spans="1:21" s="38" customFormat="1" ht="12.75" customHeight="1" x14ac:dyDescent="0.2">
      <c r="A85" s="34"/>
      <c r="B85" s="159" t="s">
        <v>66</v>
      </c>
      <c r="C85" s="159"/>
      <c r="D85" s="160"/>
      <c r="E85" s="93">
        <f>(E53*E74+G53*G74+I53*I74+K53*K74+E78)*J85/1000</f>
        <v>0</v>
      </c>
      <c r="F85" s="90" t="s">
        <v>26</v>
      </c>
      <c r="G85" s="151"/>
      <c r="H85" s="151"/>
      <c r="I85" s="151" t="s">
        <v>65</v>
      </c>
      <c r="J85" s="112"/>
      <c r="K85" s="151"/>
      <c r="L85" s="151"/>
      <c r="M85" s="113"/>
      <c r="N85" s="37"/>
      <c r="S85" s="39"/>
      <c r="T85" s="39"/>
    </row>
    <row r="86" spans="1:21" s="38" customFormat="1" ht="12.75" customHeight="1" x14ac:dyDescent="0.2">
      <c r="A86" s="34"/>
      <c r="B86" s="155"/>
      <c r="C86" s="155"/>
      <c r="D86" s="156"/>
      <c r="E86" s="71"/>
      <c r="F86" s="90" t="s">
        <v>26</v>
      </c>
      <c r="G86" s="151"/>
      <c r="H86" s="151"/>
      <c r="I86" s="151"/>
      <c r="J86" s="134"/>
      <c r="K86" s="151"/>
      <c r="L86" s="151"/>
      <c r="M86" s="113"/>
      <c r="N86" s="37"/>
      <c r="S86" s="39"/>
      <c r="T86" s="39"/>
    </row>
    <row r="87" spans="1:21" s="38" customFormat="1" ht="12.75" customHeight="1" x14ac:dyDescent="0.2">
      <c r="A87" s="34"/>
      <c r="B87" s="155"/>
      <c r="C87" s="155"/>
      <c r="D87" s="156"/>
      <c r="E87" s="71"/>
      <c r="F87" s="90" t="s">
        <v>26</v>
      </c>
      <c r="G87" s="151"/>
      <c r="H87" s="151"/>
      <c r="I87" s="151"/>
      <c r="J87" s="114"/>
      <c r="K87" s="151"/>
      <c r="L87" s="151"/>
      <c r="M87" s="113"/>
      <c r="N87" s="37"/>
      <c r="S87" s="39"/>
      <c r="T87" s="39"/>
    </row>
    <row r="88" spans="1:21" s="151" customFormat="1" ht="5.25" customHeight="1" thickBot="1" x14ac:dyDescent="0.25">
      <c r="A88" s="34"/>
      <c r="E88" s="107"/>
      <c r="F88" s="48"/>
      <c r="N88" s="37"/>
      <c r="R88" s="38"/>
      <c r="S88" s="39"/>
      <c r="T88" s="39"/>
      <c r="U88" s="38"/>
    </row>
    <row r="89" spans="1:21" s="38" customFormat="1" ht="12.75" customHeight="1" thickBot="1" x14ac:dyDescent="0.25">
      <c r="A89" s="34"/>
      <c r="B89" s="47" t="s">
        <v>67</v>
      </c>
      <c r="C89" s="151"/>
      <c r="D89" s="151"/>
      <c r="E89" s="115">
        <f>SUM(E77:E87)</f>
        <v>0</v>
      </c>
      <c r="F89" s="116" t="s">
        <v>26</v>
      </c>
      <c r="G89" s="117" t="s">
        <v>68</v>
      </c>
      <c r="H89" s="117" t="s">
        <v>69</v>
      </c>
      <c r="I89" s="118">
        <f>E52*E74+G52*G74+I52*I74+K52*K74+E78+E86+E87</f>
        <v>0</v>
      </c>
      <c r="J89" s="119" t="s">
        <v>70</v>
      </c>
      <c r="K89" s="118">
        <f>(E62+E66+E71)*E74+(G62+G66+G71)*G74+(I62+I66+I71)*I74+(K62+K66+K71)*K74+E79+E80+E81</f>
        <v>0</v>
      </c>
      <c r="L89" s="120" t="s">
        <v>71</v>
      </c>
      <c r="M89" s="118">
        <f>E84+E85</f>
        <v>0</v>
      </c>
      <c r="N89" s="37"/>
      <c r="R89" s="151"/>
      <c r="S89" s="107"/>
      <c r="T89" s="107"/>
      <c r="U89" s="151"/>
    </row>
    <row r="90" spans="1:21" s="38" customFormat="1" ht="4.5" customHeight="1" thickBot="1" x14ac:dyDescent="0.25">
      <c r="A90" s="121"/>
      <c r="B90" s="122"/>
      <c r="C90" s="122"/>
      <c r="D90" s="122"/>
      <c r="E90" s="122"/>
      <c r="F90" s="123"/>
      <c r="G90" s="122"/>
      <c r="H90" s="122"/>
      <c r="I90" s="122"/>
      <c r="J90" s="122"/>
      <c r="K90" s="122"/>
      <c r="L90" s="122"/>
      <c r="M90" s="122"/>
      <c r="N90" s="124"/>
      <c r="S90" s="39"/>
      <c r="T90" s="39"/>
    </row>
    <row r="91" spans="1:21" x14ac:dyDescent="0.25">
      <c r="A91" s="38"/>
      <c r="B91" s="38"/>
      <c r="C91" s="38"/>
      <c r="D91" s="38"/>
      <c r="E91" s="38"/>
      <c r="F91" s="125"/>
      <c r="G91" s="38"/>
      <c r="H91" s="38"/>
      <c r="I91" s="38"/>
    </row>
    <row r="92" spans="1:21" x14ac:dyDescent="0.25">
      <c r="A92" s="38"/>
      <c r="B92" s="38"/>
      <c r="C92" s="38"/>
      <c r="D92" s="38"/>
      <c r="E92" s="38"/>
      <c r="F92" s="125"/>
      <c r="G92" s="38"/>
      <c r="H92" s="38"/>
      <c r="I92" s="38"/>
    </row>
    <row r="93" spans="1:21" x14ac:dyDescent="0.25">
      <c r="A93" s="38"/>
      <c r="B93" s="38"/>
      <c r="C93" s="38"/>
      <c r="D93" s="38"/>
      <c r="E93" s="38"/>
      <c r="F93" s="125"/>
      <c r="G93" s="38"/>
      <c r="H93" s="38"/>
      <c r="I93" s="38"/>
    </row>
    <row r="94" spans="1:21" x14ac:dyDescent="0.25">
      <c r="A94" s="38"/>
      <c r="B94" s="38"/>
      <c r="C94" s="38"/>
      <c r="D94" s="38"/>
      <c r="E94" s="38"/>
      <c r="F94" s="125"/>
      <c r="G94" s="38"/>
      <c r="H94" s="38"/>
      <c r="I94" s="38"/>
    </row>
    <row r="95" spans="1:21" x14ac:dyDescent="0.25">
      <c r="A95" s="38"/>
      <c r="B95" s="38"/>
      <c r="C95" s="38"/>
      <c r="D95" s="38"/>
      <c r="E95" s="38"/>
      <c r="F95" s="125"/>
      <c r="G95" s="38"/>
      <c r="H95" s="38"/>
      <c r="I95" s="38"/>
    </row>
    <row r="96" spans="1:21" x14ac:dyDescent="0.25">
      <c r="A96" s="38"/>
      <c r="B96" s="38"/>
      <c r="C96" s="38"/>
      <c r="D96" s="38"/>
      <c r="E96" s="38"/>
      <c r="F96" s="125"/>
      <c r="G96" s="38"/>
      <c r="H96" s="38"/>
      <c r="I96" s="38"/>
    </row>
  </sheetData>
  <mergeCells count="29">
    <mergeCell ref="A43:B43"/>
    <mergeCell ref="E12:G12"/>
    <mergeCell ref="I12:J12"/>
    <mergeCell ref="I16:J16"/>
    <mergeCell ref="E18:M18"/>
    <mergeCell ref="L23:M23"/>
    <mergeCell ref="M34:M36"/>
    <mergeCell ref="A3:B3"/>
    <mergeCell ref="C3:F3"/>
    <mergeCell ref="H3:M3"/>
    <mergeCell ref="D5:M5"/>
    <mergeCell ref="D7:M7"/>
    <mergeCell ref="A44:B44"/>
    <mergeCell ref="E44:K44"/>
    <mergeCell ref="S49:T49"/>
    <mergeCell ref="B85:D85"/>
    <mergeCell ref="B86:D86"/>
    <mergeCell ref="B51:D51"/>
    <mergeCell ref="B65:D65"/>
    <mergeCell ref="B87:D87"/>
    <mergeCell ref="B49:D49"/>
    <mergeCell ref="B84:D84"/>
    <mergeCell ref="B78:D78"/>
    <mergeCell ref="B79:D79"/>
    <mergeCell ref="B80:D80"/>
    <mergeCell ref="B81:D81"/>
    <mergeCell ref="B82:D82"/>
    <mergeCell ref="B83:D83"/>
    <mergeCell ref="B50:D50"/>
  </mergeCells>
  <pageMargins left="0.70866141732283472" right="0.31496062992125984" top="0.59055118110236227" bottom="0.39370078740157483" header="0.31496062992125984" footer="0.31496062992125984"/>
  <pageSetup paperSize="9" scale="76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71233-100E-4B7B-8084-AAEEE0FCF123}">
  <sheetPr>
    <pageSetUpPr fitToPage="1"/>
  </sheetPr>
  <dimension ref="A1:Y96"/>
  <sheetViews>
    <sheetView zoomScaleNormal="100" workbookViewId="0">
      <selection activeCell="C3" sqref="C3:F3"/>
    </sheetView>
  </sheetViews>
  <sheetFormatPr baseColWidth="10" defaultRowHeight="15" x14ac:dyDescent="0.25"/>
  <cols>
    <col min="1" max="1" width="2.28515625" style="5" customWidth="1"/>
    <col min="2" max="2" width="3.7109375" style="5" customWidth="1"/>
    <col min="3" max="3" width="9.140625" style="5" customWidth="1"/>
    <col min="4" max="4" width="18.7109375" style="5" customWidth="1"/>
    <col min="5" max="5" width="10.7109375" style="5" customWidth="1"/>
    <col min="6" max="6" width="4.28515625" style="23" customWidth="1"/>
    <col min="7" max="7" width="10.7109375" style="5" customWidth="1"/>
    <col min="8" max="8" width="5.140625" style="5" customWidth="1"/>
    <col min="9" max="9" width="10.140625" style="5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11.42578125" hidden="1" customWidth="1"/>
  </cols>
  <sheetData>
    <row r="1" spans="1:25" s="5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S1" s="6"/>
      <c r="T1" s="6"/>
    </row>
    <row r="2" spans="1:25" s="5" customFormat="1" ht="12.75" x14ac:dyDescent="0.2">
      <c r="A2" s="7"/>
      <c r="B2" s="8" t="s">
        <v>1</v>
      </c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10"/>
      <c r="S2" s="6"/>
      <c r="T2" s="6"/>
    </row>
    <row r="3" spans="1:25" s="13" customFormat="1" ht="18" customHeight="1" x14ac:dyDescent="0.2">
      <c r="A3" s="172" t="s">
        <v>2</v>
      </c>
      <c r="B3" s="173"/>
      <c r="C3" s="174"/>
      <c r="D3" s="175"/>
      <c r="E3" s="175"/>
      <c r="F3" s="176"/>
      <c r="G3" s="11" t="s">
        <v>3</v>
      </c>
      <c r="H3" s="174"/>
      <c r="I3" s="175"/>
      <c r="J3" s="175"/>
      <c r="K3" s="175"/>
      <c r="L3" s="175"/>
      <c r="M3" s="176"/>
      <c r="N3" s="12"/>
      <c r="P3" s="14" t="s">
        <v>78</v>
      </c>
      <c r="Q3" s="14"/>
      <c r="R3" s="14"/>
      <c r="S3" s="15"/>
      <c r="T3" s="15"/>
      <c r="U3" s="14"/>
      <c r="V3" s="14"/>
      <c r="W3" s="14"/>
      <c r="X3" s="14"/>
      <c r="Y3" s="14"/>
    </row>
    <row r="4" spans="1:25" s="13" customFormat="1" ht="5.25" customHeight="1" x14ac:dyDescent="0.2">
      <c r="A4" s="147"/>
      <c r="B4" s="148"/>
      <c r="C4" s="16"/>
      <c r="D4" s="16"/>
      <c r="E4" s="11"/>
      <c r="F4" s="148"/>
      <c r="G4" s="148"/>
      <c r="H4" s="11"/>
      <c r="I4" s="11"/>
      <c r="J4" s="17"/>
      <c r="K4" s="11"/>
      <c r="L4" s="17"/>
      <c r="M4" s="17"/>
      <c r="N4" s="12"/>
      <c r="S4" s="18"/>
      <c r="T4" s="18"/>
    </row>
    <row r="5" spans="1:25" s="13" customFormat="1" ht="18" customHeight="1" x14ac:dyDescent="0.2">
      <c r="A5" s="147" t="s">
        <v>4</v>
      </c>
      <c r="B5" s="148"/>
      <c r="C5" s="16"/>
      <c r="D5" s="174"/>
      <c r="E5" s="175"/>
      <c r="F5" s="175"/>
      <c r="G5" s="175"/>
      <c r="H5" s="175"/>
      <c r="I5" s="175"/>
      <c r="J5" s="175"/>
      <c r="K5" s="175"/>
      <c r="L5" s="175"/>
      <c r="M5" s="176"/>
      <c r="N5" s="12"/>
      <c r="S5" s="18"/>
      <c r="T5" s="18"/>
    </row>
    <row r="6" spans="1:25" s="13" customFormat="1" ht="5.25" customHeight="1" x14ac:dyDescent="0.2">
      <c r="A6" s="147"/>
      <c r="B6" s="148"/>
      <c r="C6" s="16"/>
      <c r="D6" s="16"/>
      <c r="E6" s="11"/>
      <c r="F6" s="148"/>
      <c r="G6" s="148"/>
      <c r="H6" s="11"/>
      <c r="I6" s="11"/>
      <c r="J6" s="17"/>
      <c r="K6" s="11"/>
      <c r="L6" s="17"/>
      <c r="M6" s="17"/>
      <c r="N6" s="12"/>
      <c r="S6" s="18"/>
      <c r="T6" s="18"/>
    </row>
    <row r="7" spans="1:25" s="13" customFormat="1" ht="18" customHeight="1" x14ac:dyDescent="0.2">
      <c r="A7" s="147" t="s">
        <v>5</v>
      </c>
      <c r="B7" s="148"/>
      <c r="C7" s="16"/>
      <c r="D7" s="174"/>
      <c r="E7" s="175"/>
      <c r="F7" s="175"/>
      <c r="G7" s="175"/>
      <c r="H7" s="175"/>
      <c r="I7" s="175"/>
      <c r="J7" s="175"/>
      <c r="K7" s="175"/>
      <c r="L7" s="175"/>
      <c r="M7" s="176"/>
      <c r="N7" s="12"/>
      <c r="P7" s="19" t="s">
        <v>6</v>
      </c>
      <c r="Q7" s="19"/>
      <c r="R7" s="19"/>
      <c r="S7" s="130"/>
      <c r="T7" s="130"/>
      <c r="U7" s="19"/>
      <c r="V7" s="19"/>
      <c r="W7" s="19"/>
      <c r="X7" s="19"/>
      <c r="Y7" s="19"/>
    </row>
    <row r="8" spans="1:25" s="13" customFormat="1" ht="5.25" customHeight="1" thickBot="1" x14ac:dyDescent="0.25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  <c r="S8" s="18"/>
      <c r="T8" s="18"/>
    </row>
    <row r="9" spans="1:25" s="5" customFormat="1" ht="13.5" thickBot="1" x14ac:dyDescent="0.25">
      <c r="F9" s="23"/>
      <c r="S9" s="6"/>
      <c r="T9" s="6"/>
    </row>
    <row r="10" spans="1:25" s="26" customFormat="1" ht="12.75" x14ac:dyDescent="0.2">
      <c r="A10" s="1"/>
      <c r="B10" s="24" t="s">
        <v>7</v>
      </c>
      <c r="C10" s="2"/>
      <c r="D10" s="3"/>
      <c r="E10" s="3"/>
      <c r="F10" s="25"/>
      <c r="G10" s="3"/>
      <c r="H10" s="3"/>
      <c r="I10" s="3"/>
      <c r="J10" s="3"/>
      <c r="K10" s="3"/>
      <c r="L10" s="3"/>
      <c r="M10" s="3"/>
      <c r="N10" s="4"/>
      <c r="P10" s="27" t="s">
        <v>6</v>
      </c>
      <c r="Q10" s="28"/>
      <c r="R10" s="28"/>
      <c r="S10" s="29"/>
      <c r="T10" s="29"/>
      <c r="U10" s="28"/>
      <c r="V10" s="28"/>
      <c r="W10" s="28"/>
      <c r="X10" s="28"/>
      <c r="Y10" s="28"/>
    </row>
    <row r="11" spans="1:25" s="5" customFormat="1" ht="12.75" x14ac:dyDescent="0.2">
      <c r="A11" s="7"/>
      <c r="B11" s="30" t="s">
        <v>8</v>
      </c>
      <c r="C11" s="8"/>
      <c r="D11" s="9"/>
      <c r="E11" s="9"/>
      <c r="F11" s="31"/>
      <c r="G11" s="9"/>
      <c r="H11" s="9"/>
      <c r="I11" s="32"/>
      <c r="J11" s="33"/>
      <c r="K11" s="32"/>
      <c r="L11" s="33"/>
      <c r="M11" s="33"/>
      <c r="N11" s="10"/>
      <c r="S11" s="6"/>
      <c r="T11" s="6"/>
    </row>
    <row r="12" spans="1:25" s="38" customFormat="1" ht="13.5" customHeight="1" x14ac:dyDescent="0.2">
      <c r="A12" s="34"/>
      <c r="B12" s="151"/>
      <c r="C12" s="151"/>
      <c r="D12" s="151"/>
      <c r="E12" s="164" t="s">
        <v>9</v>
      </c>
      <c r="F12" s="164"/>
      <c r="G12" s="164"/>
      <c r="H12" s="151"/>
      <c r="I12" s="165"/>
      <c r="J12" s="165"/>
      <c r="K12" s="35"/>
      <c r="L12" s="36"/>
      <c r="M12" s="36"/>
      <c r="N12" s="37"/>
      <c r="S12" s="39"/>
      <c r="T12" s="39"/>
    </row>
    <row r="13" spans="1:25" s="5" customFormat="1" ht="3.75" customHeight="1" x14ac:dyDescent="0.2">
      <c r="A13" s="40"/>
      <c r="B13" s="41"/>
      <c r="C13" s="41"/>
      <c r="D13" s="41"/>
      <c r="E13" s="41"/>
      <c r="F13" s="42"/>
      <c r="G13" s="41"/>
      <c r="H13" s="41"/>
      <c r="I13" s="41"/>
      <c r="J13" s="41"/>
      <c r="K13" s="41"/>
      <c r="L13" s="41"/>
      <c r="M13" s="41"/>
      <c r="N13" s="43"/>
      <c r="S13" s="6"/>
      <c r="T13" s="6"/>
    </row>
    <row r="14" spans="1:25" s="5" customFormat="1" ht="3.75" customHeight="1" x14ac:dyDescent="0.2">
      <c r="A14" s="44"/>
      <c r="B14" s="26"/>
      <c r="C14" s="26"/>
      <c r="D14" s="26"/>
      <c r="E14" s="26"/>
      <c r="F14" s="45"/>
      <c r="G14" s="26"/>
      <c r="H14" s="26"/>
      <c r="I14" s="26"/>
      <c r="J14" s="26"/>
      <c r="K14" s="26"/>
      <c r="L14" s="26"/>
      <c r="M14" s="26"/>
      <c r="N14" s="46"/>
      <c r="S14" s="6"/>
      <c r="T14" s="6"/>
    </row>
    <row r="15" spans="1:25" s="5" customFormat="1" ht="12.75" x14ac:dyDescent="0.2">
      <c r="A15" s="44"/>
      <c r="B15" s="47" t="s">
        <v>10</v>
      </c>
      <c r="C15" s="26"/>
      <c r="D15" s="26"/>
      <c r="E15" s="26"/>
      <c r="F15" s="45"/>
      <c r="G15" s="26"/>
      <c r="H15" s="26"/>
      <c r="I15" s="26"/>
      <c r="J15" s="26"/>
      <c r="K15" s="26"/>
      <c r="L15" s="26"/>
      <c r="M15" s="26"/>
      <c r="N15" s="46"/>
      <c r="S15" s="6"/>
      <c r="T15" s="6"/>
    </row>
    <row r="16" spans="1:25" s="5" customFormat="1" ht="15" customHeight="1" x14ac:dyDescent="0.2">
      <c r="A16" s="44"/>
      <c r="B16" s="151" t="s">
        <v>11</v>
      </c>
      <c r="C16" s="26"/>
      <c r="D16" s="26"/>
      <c r="E16" s="26"/>
      <c r="F16" s="45"/>
      <c r="G16" s="26"/>
      <c r="H16" s="151"/>
      <c r="I16" s="165"/>
      <c r="J16" s="165"/>
      <c r="K16" s="35"/>
      <c r="L16" s="36"/>
      <c r="M16" s="36"/>
      <c r="N16" s="46"/>
      <c r="S16" s="6"/>
      <c r="T16" s="6"/>
    </row>
    <row r="17" spans="1:20" s="38" customFormat="1" ht="6" customHeight="1" x14ac:dyDescent="0.2">
      <c r="A17" s="34"/>
      <c r="B17" s="151"/>
      <c r="C17" s="151"/>
      <c r="D17" s="151"/>
      <c r="E17" s="151"/>
      <c r="F17" s="48"/>
      <c r="G17" s="151"/>
      <c r="H17" s="151"/>
      <c r="I17" s="151"/>
      <c r="J17" s="151"/>
      <c r="K17" s="151"/>
      <c r="L17" s="151"/>
      <c r="M17" s="151"/>
      <c r="N17" s="37"/>
      <c r="S17" s="39"/>
      <c r="T17" s="39"/>
    </row>
    <row r="18" spans="1:20" s="5" customFormat="1" ht="15" customHeight="1" x14ac:dyDescent="0.2">
      <c r="A18" s="44"/>
      <c r="B18" s="151" t="s">
        <v>12</v>
      </c>
      <c r="C18" s="26"/>
      <c r="D18" s="26"/>
      <c r="E18" s="166"/>
      <c r="F18" s="166"/>
      <c r="G18" s="166"/>
      <c r="H18" s="166"/>
      <c r="I18" s="166"/>
      <c r="J18" s="166"/>
      <c r="K18" s="166"/>
      <c r="L18" s="166"/>
      <c r="M18" s="166"/>
      <c r="N18" s="46"/>
      <c r="S18" s="6"/>
      <c r="T18" s="6"/>
    </row>
    <row r="19" spans="1:20" s="5" customFormat="1" ht="3.75" customHeight="1" x14ac:dyDescent="0.2">
      <c r="A19" s="40"/>
      <c r="B19" s="41"/>
      <c r="C19" s="41"/>
      <c r="D19" s="41"/>
      <c r="E19" s="41"/>
      <c r="F19" s="42"/>
      <c r="G19" s="41"/>
      <c r="H19" s="41"/>
      <c r="I19" s="41"/>
      <c r="J19" s="41"/>
      <c r="K19" s="41"/>
      <c r="L19" s="41"/>
      <c r="M19" s="41"/>
      <c r="N19" s="43"/>
      <c r="S19" s="6"/>
      <c r="T19" s="6"/>
    </row>
    <row r="20" spans="1:20" s="5" customFormat="1" ht="12.75" x14ac:dyDescent="0.2">
      <c r="A20" s="44"/>
      <c r="B20" s="47" t="s">
        <v>13</v>
      </c>
      <c r="C20" s="26"/>
      <c r="D20" s="26"/>
      <c r="E20" s="26"/>
      <c r="F20" s="45"/>
      <c r="G20" s="26"/>
      <c r="H20" s="26"/>
      <c r="I20" s="26"/>
      <c r="J20" s="26"/>
      <c r="K20" s="26"/>
      <c r="L20" s="26"/>
      <c r="M20" s="26"/>
      <c r="N20" s="46"/>
      <c r="S20" s="6"/>
      <c r="T20" s="6"/>
    </row>
    <row r="21" spans="1:20" s="13" customFormat="1" ht="15" customHeight="1" x14ac:dyDescent="0.2">
      <c r="A21" s="49"/>
      <c r="B21" s="30" t="s">
        <v>14</v>
      </c>
      <c r="C21" s="50"/>
      <c r="D21" s="50"/>
      <c r="E21" s="50"/>
      <c r="F21" s="51"/>
      <c r="G21" s="50"/>
      <c r="H21" s="50"/>
      <c r="I21" s="50"/>
      <c r="J21" s="50"/>
      <c r="K21" s="50"/>
      <c r="L21" s="50"/>
      <c r="M21" s="50"/>
      <c r="N21" s="52"/>
      <c r="S21" s="18"/>
      <c r="T21" s="18"/>
    </row>
    <row r="22" spans="1:20" s="13" customFormat="1" ht="4.5" customHeight="1" x14ac:dyDescent="0.2">
      <c r="A22" s="53"/>
      <c r="B22" s="54"/>
      <c r="C22" s="16"/>
      <c r="D22" s="16"/>
      <c r="E22" s="16"/>
      <c r="F22" s="55"/>
      <c r="G22" s="16"/>
      <c r="H22" s="16"/>
      <c r="I22" s="16"/>
      <c r="J22" s="16"/>
      <c r="K22" s="16"/>
      <c r="L22" s="16"/>
      <c r="M22" s="16"/>
      <c r="N22" s="12"/>
      <c r="S22" s="18"/>
      <c r="T22" s="18"/>
    </row>
    <row r="23" spans="1:20" s="38" customFormat="1" ht="15" customHeight="1" x14ac:dyDescent="0.2">
      <c r="A23" s="34"/>
      <c r="B23" s="56"/>
      <c r="C23" s="151" t="s">
        <v>15</v>
      </c>
      <c r="D23" s="151"/>
      <c r="E23" s="57"/>
      <c r="F23" s="48"/>
      <c r="G23" s="151" t="s">
        <v>16</v>
      </c>
      <c r="H23" s="151"/>
      <c r="I23" s="151"/>
      <c r="J23" s="151"/>
      <c r="K23" s="58" t="s">
        <v>17</v>
      </c>
      <c r="L23" s="167"/>
      <c r="M23" s="168"/>
      <c r="N23" s="37"/>
      <c r="S23" s="39"/>
      <c r="T23" s="39"/>
    </row>
    <row r="24" spans="1:20" s="5" customFormat="1" ht="4.5" customHeight="1" x14ac:dyDescent="0.2">
      <c r="A24" s="44"/>
      <c r="B24" s="26"/>
      <c r="C24" s="26"/>
      <c r="D24" s="26"/>
      <c r="E24" s="26"/>
      <c r="F24" s="45"/>
      <c r="G24" s="26"/>
      <c r="H24" s="26"/>
      <c r="I24" s="26"/>
      <c r="J24" s="26"/>
      <c r="K24" s="26"/>
      <c r="L24" s="26"/>
      <c r="M24" s="26"/>
      <c r="N24" s="46"/>
      <c r="S24" s="6"/>
      <c r="T24" s="6"/>
    </row>
    <row r="25" spans="1:20" s="38" customFormat="1" ht="15" customHeight="1" x14ac:dyDescent="0.2">
      <c r="A25" s="34"/>
      <c r="B25" s="56"/>
      <c r="C25" s="151" t="s">
        <v>18</v>
      </c>
      <c r="D25" s="151"/>
      <c r="E25" s="57"/>
      <c r="F25" s="48"/>
      <c r="G25" s="151" t="s">
        <v>19</v>
      </c>
      <c r="H25" s="151"/>
      <c r="I25" s="151"/>
      <c r="J25" s="151"/>
      <c r="K25" s="151"/>
      <c r="L25" s="151"/>
      <c r="M25" s="151"/>
      <c r="N25" s="37"/>
      <c r="S25" s="39"/>
      <c r="T25" s="39"/>
    </row>
    <row r="26" spans="1:20" s="5" customFormat="1" ht="4.5" customHeight="1" x14ac:dyDescent="0.2">
      <c r="A26" s="44"/>
      <c r="B26" s="41"/>
      <c r="C26" s="41"/>
      <c r="D26" s="41"/>
      <c r="E26" s="41"/>
      <c r="F26" s="42"/>
      <c r="G26" s="41"/>
      <c r="H26" s="41"/>
      <c r="I26" s="41"/>
      <c r="J26" s="41"/>
      <c r="K26" s="41"/>
      <c r="L26" s="41"/>
      <c r="M26" s="41"/>
      <c r="N26" s="43"/>
      <c r="S26" s="6"/>
      <c r="T26" s="6"/>
    </row>
    <row r="27" spans="1:20" s="5" customFormat="1" ht="3.75" customHeight="1" x14ac:dyDescent="0.2">
      <c r="A27" s="44"/>
      <c r="B27" s="26"/>
      <c r="C27" s="26"/>
      <c r="D27" s="26"/>
      <c r="E27" s="26"/>
      <c r="F27" s="45"/>
      <c r="G27" s="26"/>
      <c r="H27" s="26"/>
      <c r="I27" s="26"/>
      <c r="J27" s="26"/>
      <c r="K27" s="26"/>
      <c r="L27" s="26"/>
      <c r="M27" s="26"/>
      <c r="N27" s="46"/>
      <c r="S27" s="6"/>
      <c r="T27" s="6"/>
    </row>
    <row r="28" spans="1:20" s="5" customFormat="1" ht="12.75" x14ac:dyDescent="0.2">
      <c r="A28" s="44"/>
      <c r="B28" s="54" t="s">
        <v>72</v>
      </c>
      <c r="C28" s="26"/>
      <c r="D28" s="26"/>
      <c r="E28" s="26"/>
      <c r="F28" s="45"/>
      <c r="G28" s="26"/>
      <c r="H28" s="26"/>
      <c r="I28" s="26"/>
      <c r="J28" s="26"/>
      <c r="K28" s="26"/>
      <c r="L28" s="26"/>
      <c r="M28" s="26"/>
      <c r="N28" s="46"/>
      <c r="S28" s="6"/>
      <c r="T28" s="6"/>
    </row>
    <row r="29" spans="1:20" s="38" customFormat="1" ht="15" customHeight="1" x14ac:dyDescent="0.2">
      <c r="A29" s="34"/>
      <c r="B29" s="26"/>
      <c r="E29" s="129">
        <v>39</v>
      </c>
      <c r="F29" s="151" t="s">
        <v>75</v>
      </c>
      <c r="G29" s="101"/>
      <c r="H29" s="101"/>
      <c r="I29" s="75"/>
      <c r="J29" s="141"/>
      <c r="L29" s="151"/>
      <c r="M29" s="151"/>
      <c r="N29" s="37"/>
      <c r="S29" s="39"/>
      <c r="T29" s="39"/>
    </row>
    <row r="30" spans="1:20" s="5" customFormat="1" ht="4.5" customHeight="1" x14ac:dyDescent="0.2">
      <c r="A30" s="40"/>
      <c r="B30" s="41"/>
      <c r="C30" s="41"/>
      <c r="D30" s="41"/>
      <c r="E30" s="41"/>
      <c r="F30" s="42"/>
      <c r="G30" s="41"/>
      <c r="H30" s="41"/>
      <c r="I30" s="41"/>
      <c r="J30" s="41"/>
      <c r="K30" s="41"/>
      <c r="L30" s="41"/>
      <c r="M30" s="41"/>
      <c r="N30" s="43"/>
      <c r="S30" s="6"/>
      <c r="T30" s="6"/>
    </row>
    <row r="31" spans="1:20" s="26" customFormat="1" ht="12.75" x14ac:dyDescent="0.2">
      <c r="A31" s="44"/>
      <c r="B31" s="47" t="s">
        <v>20</v>
      </c>
      <c r="F31" s="45"/>
      <c r="N31" s="46"/>
      <c r="S31" s="60"/>
      <c r="T31" s="60"/>
    </row>
    <row r="32" spans="1:20" s="13" customFormat="1" ht="15" customHeight="1" x14ac:dyDescent="0.2">
      <c r="A32" s="49"/>
      <c r="B32" s="30" t="s">
        <v>21</v>
      </c>
      <c r="C32" s="50"/>
      <c r="D32" s="50"/>
      <c r="E32" s="50"/>
      <c r="F32" s="51"/>
      <c r="G32" s="50"/>
      <c r="H32" s="50"/>
      <c r="I32" s="50"/>
      <c r="J32" s="50"/>
      <c r="K32" s="50"/>
      <c r="L32" s="50"/>
      <c r="M32" s="50"/>
      <c r="N32" s="52"/>
      <c r="S32" s="18"/>
      <c r="T32" s="18"/>
    </row>
    <row r="33" spans="1:21" s="13" customFormat="1" ht="3.75" customHeight="1" x14ac:dyDescent="0.2">
      <c r="A33" s="53"/>
      <c r="B33" s="16"/>
      <c r="C33" s="16"/>
      <c r="D33" s="16"/>
      <c r="E33" s="16"/>
      <c r="F33" s="55"/>
      <c r="G33" s="16"/>
      <c r="H33" s="16"/>
      <c r="I33" s="16"/>
      <c r="J33" s="16"/>
      <c r="K33" s="16"/>
      <c r="L33" s="16"/>
      <c r="M33" s="16"/>
      <c r="N33" s="12"/>
      <c r="S33" s="18"/>
      <c r="T33" s="18"/>
    </row>
    <row r="34" spans="1:21" s="5" customFormat="1" ht="12.75" x14ac:dyDescent="0.2">
      <c r="A34" s="44"/>
      <c r="B34" s="26"/>
      <c r="C34" s="26"/>
      <c r="D34" s="149" t="s">
        <v>22</v>
      </c>
      <c r="E34" s="61"/>
      <c r="F34" s="62"/>
      <c r="G34" s="61"/>
      <c r="H34" s="26"/>
      <c r="I34" s="61"/>
      <c r="J34" s="26"/>
      <c r="K34" s="61"/>
      <c r="L34" s="26"/>
      <c r="M34" s="169" t="s">
        <v>23</v>
      </c>
      <c r="N34" s="46"/>
      <c r="S34" s="6"/>
      <c r="T34" s="6"/>
    </row>
    <row r="35" spans="1:21" s="38" customFormat="1" ht="11.25" x14ac:dyDescent="0.2">
      <c r="A35" s="34"/>
      <c r="B35" s="151" t="s">
        <v>9</v>
      </c>
      <c r="C35" s="151"/>
      <c r="D35" s="151"/>
      <c r="E35" s="59"/>
      <c r="F35" s="48"/>
      <c r="G35" s="63"/>
      <c r="H35" s="151"/>
      <c r="I35" s="63"/>
      <c r="J35" s="151"/>
      <c r="K35" s="63"/>
      <c r="L35" s="151"/>
      <c r="M35" s="170"/>
      <c r="N35" s="37"/>
      <c r="S35" s="39"/>
      <c r="T35" s="39"/>
    </row>
    <row r="36" spans="1:21" s="38" customFormat="1" ht="11.25" x14ac:dyDescent="0.2">
      <c r="A36" s="34"/>
      <c r="B36" s="151" t="s">
        <v>24</v>
      </c>
      <c r="C36" s="151"/>
      <c r="D36" s="151"/>
      <c r="E36" s="59"/>
      <c r="F36" s="48"/>
      <c r="G36" s="63"/>
      <c r="H36" s="151"/>
      <c r="I36" s="63"/>
      <c r="J36" s="151"/>
      <c r="K36" s="63"/>
      <c r="L36" s="151"/>
      <c r="M36" s="171"/>
      <c r="N36" s="37"/>
      <c r="S36" s="39"/>
      <c r="T36" s="39"/>
    </row>
    <row r="37" spans="1:21" ht="3.75" customHeight="1" x14ac:dyDescent="0.25">
      <c r="A37" s="64"/>
      <c r="B37" s="65"/>
      <c r="C37" s="65"/>
      <c r="D37" s="65"/>
      <c r="E37" s="66"/>
      <c r="F37" s="67"/>
      <c r="G37" s="65"/>
      <c r="H37" s="65"/>
      <c r="I37" s="65"/>
      <c r="J37" s="68"/>
      <c r="K37" s="68"/>
      <c r="L37" s="68"/>
      <c r="M37" s="68"/>
      <c r="N37" s="69"/>
    </row>
    <row r="38" spans="1:21" ht="3.75" customHeight="1" x14ac:dyDescent="0.25">
      <c r="A38" s="34"/>
      <c r="B38" s="151"/>
      <c r="C38" s="151"/>
      <c r="D38" s="151"/>
      <c r="E38" s="151"/>
      <c r="F38" s="48"/>
      <c r="G38" s="151"/>
      <c r="H38" s="151"/>
      <c r="I38" s="151"/>
      <c r="J38" s="68"/>
      <c r="K38" s="68"/>
      <c r="L38" s="68"/>
      <c r="M38" s="68"/>
      <c r="N38" s="69"/>
    </row>
    <row r="39" spans="1:21" x14ac:dyDescent="0.25">
      <c r="A39" s="53"/>
      <c r="B39" s="54" t="s">
        <v>74</v>
      </c>
      <c r="C39" s="16"/>
      <c r="D39" s="16"/>
      <c r="E39" s="70"/>
      <c r="F39" s="55"/>
      <c r="G39" s="16"/>
      <c r="H39" s="16"/>
      <c r="I39" s="16"/>
      <c r="J39" s="68"/>
      <c r="K39" s="68"/>
      <c r="L39" s="68"/>
      <c r="M39" s="68"/>
      <c r="N39" s="69"/>
      <c r="R39" s="13"/>
      <c r="S39" s="126">
        <f>E44</f>
        <v>1</v>
      </c>
      <c r="T39" s="126">
        <f>(E41*E74+G41*G74+I41*I74+K41*K74)/12/E29</f>
        <v>1</v>
      </c>
      <c r="U39" s="13"/>
    </row>
    <row r="40" spans="1:21" ht="3.75" customHeight="1" x14ac:dyDescent="0.25">
      <c r="A40" s="34"/>
      <c r="B40" s="151"/>
      <c r="C40" s="151"/>
      <c r="D40" s="151"/>
      <c r="E40" s="151"/>
      <c r="F40" s="48"/>
      <c r="G40" s="151"/>
      <c r="H40" s="151"/>
      <c r="I40" s="151"/>
      <c r="J40" s="68"/>
      <c r="K40" s="68"/>
      <c r="L40" s="68"/>
      <c r="M40" s="68"/>
      <c r="N40" s="69"/>
      <c r="R40" s="38"/>
      <c r="S40" s="126"/>
      <c r="T40" s="126"/>
      <c r="U40" s="38"/>
    </row>
    <row r="41" spans="1:21" ht="15" customHeight="1" x14ac:dyDescent="0.25">
      <c r="A41" s="34"/>
      <c r="B41" s="151" t="s">
        <v>79</v>
      </c>
      <c r="C41" s="151"/>
      <c r="D41" s="151"/>
      <c r="E41" s="131">
        <v>39</v>
      </c>
      <c r="F41" s="132"/>
      <c r="G41" s="131"/>
      <c r="H41" s="133"/>
      <c r="I41" s="131"/>
      <c r="J41" s="133"/>
      <c r="K41" s="131"/>
      <c r="L41" s="153" t="s">
        <v>75</v>
      </c>
      <c r="M41" s="68"/>
      <c r="N41" s="69"/>
      <c r="R41" s="38"/>
      <c r="S41" s="126"/>
      <c r="T41" s="126"/>
      <c r="U41" s="38"/>
    </row>
    <row r="42" spans="1:21" ht="15" customHeight="1" x14ac:dyDescent="0.25">
      <c r="A42" s="34"/>
      <c r="B42" s="151" t="s">
        <v>80</v>
      </c>
      <c r="C42" s="151"/>
      <c r="D42" s="151"/>
      <c r="E42" s="131">
        <v>39</v>
      </c>
      <c r="F42" s="132"/>
      <c r="G42" s="131"/>
      <c r="H42" s="133"/>
      <c r="I42" s="131"/>
      <c r="J42" s="133"/>
      <c r="K42" s="131"/>
      <c r="L42" s="153" t="s">
        <v>73</v>
      </c>
      <c r="M42" s="68"/>
      <c r="N42" s="69"/>
      <c r="R42" s="38"/>
      <c r="S42" s="126"/>
      <c r="T42" s="126"/>
      <c r="U42" s="38"/>
    </row>
    <row r="43" spans="1:21" ht="15" customHeight="1" x14ac:dyDescent="0.25">
      <c r="A43" s="161" t="s">
        <v>77</v>
      </c>
      <c r="B43" s="162"/>
      <c r="C43" s="151" t="s">
        <v>74</v>
      </c>
      <c r="D43" s="151"/>
      <c r="E43" s="128">
        <f>E42/E29</f>
        <v>1</v>
      </c>
      <c r="F43" s="48"/>
      <c r="G43" s="128">
        <f>G42/E29</f>
        <v>0</v>
      </c>
      <c r="H43" s="151"/>
      <c r="I43" s="128">
        <f>I42/E29</f>
        <v>0</v>
      </c>
      <c r="J43" s="68"/>
      <c r="K43" s="128">
        <f>K42/E29</f>
        <v>0</v>
      </c>
      <c r="L43" s="127"/>
      <c r="M43" s="68"/>
      <c r="N43" s="69"/>
      <c r="R43" s="38"/>
      <c r="S43" s="126"/>
      <c r="T43" s="126"/>
      <c r="U43" s="38"/>
    </row>
    <row r="44" spans="1:21" ht="15" customHeight="1" x14ac:dyDescent="0.25">
      <c r="A44" s="161" t="s">
        <v>77</v>
      </c>
      <c r="B44" s="162"/>
      <c r="C44" s="151" t="s">
        <v>74</v>
      </c>
      <c r="D44" s="151"/>
      <c r="E44" s="163">
        <f>(E42*E74+G42*G74+I42*I74+K42*K74)/12/E29</f>
        <v>1</v>
      </c>
      <c r="F44" s="163"/>
      <c r="G44" s="163"/>
      <c r="H44" s="163"/>
      <c r="I44" s="163"/>
      <c r="J44" s="163"/>
      <c r="K44" s="163"/>
      <c r="L44" s="127" t="s">
        <v>76</v>
      </c>
      <c r="M44" s="68"/>
      <c r="N44" s="69"/>
      <c r="R44" s="38"/>
      <c r="S44" s="126"/>
      <c r="T44" s="126"/>
      <c r="U44" s="38"/>
    </row>
    <row r="45" spans="1:21" ht="3.75" customHeight="1" x14ac:dyDescent="0.25">
      <c r="A45" s="34"/>
      <c r="B45" s="151"/>
      <c r="C45" s="151"/>
      <c r="D45" s="151"/>
      <c r="E45" s="151"/>
      <c r="F45" s="48"/>
      <c r="G45" s="151"/>
      <c r="H45" s="151"/>
      <c r="I45" s="151"/>
      <c r="J45" s="68"/>
      <c r="K45" s="68"/>
      <c r="L45" s="68"/>
      <c r="M45" s="68"/>
      <c r="N45" s="69"/>
      <c r="R45" s="38"/>
      <c r="S45" s="126"/>
      <c r="T45" s="126"/>
      <c r="U45" s="38"/>
    </row>
    <row r="46" spans="1:21" ht="15" customHeight="1" x14ac:dyDescent="0.25">
      <c r="A46" s="53"/>
      <c r="B46" s="54" t="s">
        <v>81</v>
      </c>
      <c r="C46" s="16"/>
      <c r="D46" s="16"/>
      <c r="E46" s="151"/>
      <c r="F46" s="48"/>
      <c r="G46" s="151"/>
      <c r="H46" s="151"/>
      <c r="I46" s="151"/>
      <c r="J46" s="68"/>
      <c r="K46" s="68"/>
      <c r="L46" s="68"/>
      <c r="M46" s="68"/>
      <c r="N46" s="69"/>
      <c r="R46" s="38"/>
      <c r="S46" s="126"/>
      <c r="T46" s="126"/>
      <c r="U46" s="38"/>
    </row>
    <row r="47" spans="1:21" ht="3.75" customHeight="1" x14ac:dyDescent="0.25">
      <c r="A47" s="34"/>
      <c r="B47" s="151"/>
      <c r="C47" s="151"/>
      <c r="D47" s="151"/>
      <c r="E47" s="151"/>
      <c r="F47" s="48"/>
      <c r="G47" s="151"/>
      <c r="H47" s="151"/>
      <c r="I47" s="151"/>
      <c r="J47" s="68"/>
      <c r="K47" s="68"/>
      <c r="L47" s="68"/>
      <c r="M47" s="68"/>
      <c r="N47" s="69"/>
      <c r="R47" s="38"/>
      <c r="S47" s="126"/>
      <c r="T47" s="126"/>
      <c r="U47" s="38"/>
    </row>
    <row r="48" spans="1:21" x14ac:dyDescent="0.25">
      <c r="A48" s="34"/>
      <c r="B48" s="151" t="s">
        <v>25</v>
      </c>
      <c r="C48" s="151"/>
      <c r="D48" s="151"/>
      <c r="E48" s="71"/>
      <c r="F48" s="72" t="s">
        <v>26</v>
      </c>
      <c r="G48" s="71"/>
      <c r="H48" s="73" t="s">
        <v>26</v>
      </c>
      <c r="I48" s="71"/>
      <c r="J48" s="72" t="s">
        <v>26</v>
      </c>
      <c r="K48" s="71"/>
      <c r="L48" s="90" t="s">
        <v>26</v>
      </c>
      <c r="M48" s="68"/>
      <c r="N48" s="69"/>
      <c r="R48" s="38"/>
      <c r="S48" s="126"/>
      <c r="T48" s="126"/>
      <c r="U48" s="38"/>
    </row>
    <row r="49" spans="1:21" x14ac:dyDescent="0.25">
      <c r="A49" s="34"/>
      <c r="B49" s="155" t="s">
        <v>27</v>
      </c>
      <c r="C49" s="155"/>
      <c r="D49" s="156"/>
      <c r="E49" s="71"/>
      <c r="F49" s="139" t="s">
        <v>26</v>
      </c>
      <c r="G49" s="71"/>
      <c r="H49" s="72" t="s">
        <v>26</v>
      </c>
      <c r="I49" s="71"/>
      <c r="J49" s="72" t="s">
        <v>26</v>
      </c>
      <c r="K49" s="71"/>
      <c r="L49" s="90" t="s">
        <v>26</v>
      </c>
      <c r="M49" s="91"/>
      <c r="N49" s="69"/>
      <c r="R49" s="38"/>
      <c r="S49" s="154" t="s">
        <v>28</v>
      </c>
      <c r="T49" s="154"/>
      <c r="U49" s="38" t="s">
        <v>29</v>
      </c>
    </row>
    <row r="50" spans="1:21" x14ac:dyDescent="0.25">
      <c r="A50" s="34"/>
      <c r="B50" s="155" t="s">
        <v>30</v>
      </c>
      <c r="C50" s="155"/>
      <c r="D50" s="156"/>
      <c r="E50" s="71"/>
      <c r="F50" s="139" t="s">
        <v>26</v>
      </c>
      <c r="G50" s="71"/>
      <c r="H50" s="72" t="s">
        <v>26</v>
      </c>
      <c r="I50" s="71"/>
      <c r="J50" s="72" t="s">
        <v>26</v>
      </c>
      <c r="K50" s="71"/>
      <c r="L50" s="90" t="s">
        <v>26</v>
      </c>
      <c r="M50" s="91"/>
      <c r="N50" s="69"/>
      <c r="R50" s="38"/>
      <c r="S50" s="150"/>
      <c r="T50" s="150"/>
      <c r="U50" s="38"/>
    </row>
    <row r="51" spans="1:21" x14ac:dyDescent="0.25">
      <c r="A51" s="34"/>
      <c r="B51" s="155" t="s">
        <v>30</v>
      </c>
      <c r="C51" s="155"/>
      <c r="D51" s="156"/>
      <c r="E51" s="140"/>
      <c r="F51" s="72" t="s">
        <v>26</v>
      </c>
      <c r="G51" s="140"/>
      <c r="H51" s="72" t="s">
        <v>26</v>
      </c>
      <c r="I51" s="71"/>
      <c r="J51" s="72" t="s">
        <v>26</v>
      </c>
      <c r="K51" s="71"/>
      <c r="L51" s="90" t="s">
        <v>26</v>
      </c>
      <c r="M51" s="91"/>
      <c r="N51" s="69"/>
      <c r="R51" s="38" t="s">
        <v>31</v>
      </c>
      <c r="S51" s="39">
        <f>(E48*E74+G48*G74+I48*I74+K48*K74)</f>
        <v>0</v>
      </c>
      <c r="T51" s="39">
        <f>S51/S39*T39</f>
        <v>0</v>
      </c>
      <c r="U51" s="38"/>
    </row>
    <row r="52" spans="1:21" x14ac:dyDescent="0.25">
      <c r="A52" s="74"/>
      <c r="B52" s="58"/>
      <c r="C52" s="75"/>
      <c r="D52" s="58" t="s">
        <v>32</v>
      </c>
      <c r="E52" s="76">
        <f>SUM(E48:E51)</f>
        <v>0</v>
      </c>
      <c r="F52" s="77" t="s">
        <v>26</v>
      </c>
      <c r="G52" s="76">
        <f>SUM(G48:G51)</f>
        <v>0</v>
      </c>
      <c r="H52" s="78" t="s">
        <v>26</v>
      </c>
      <c r="I52" s="76">
        <f>SUM(I48:I51)</f>
        <v>0</v>
      </c>
      <c r="J52" s="77" t="s">
        <v>26</v>
      </c>
      <c r="K52" s="76">
        <f>SUM(K48:K51)</f>
        <v>0</v>
      </c>
      <c r="L52" s="79" t="s">
        <v>26</v>
      </c>
      <c r="M52" s="68"/>
      <c r="N52" s="69"/>
      <c r="R52" s="38" t="s">
        <v>33</v>
      </c>
      <c r="S52" s="39">
        <f>E78</f>
        <v>0</v>
      </c>
      <c r="T52" s="39">
        <f>S52/S39*T39</f>
        <v>0</v>
      </c>
      <c r="U52" s="38"/>
    </row>
    <row r="53" spans="1:21" x14ac:dyDescent="0.25">
      <c r="A53" s="74"/>
      <c r="B53" s="58"/>
      <c r="C53" s="75"/>
      <c r="D53" s="58" t="s">
        <v>34</v>
      </c>
      <c r="E53" s="80"/>
      <c r="F53" s="77" t="s">
        <v>26</v>
      </c>
      <c r="G53" s="81"/>
      <c r="H53" s="77" t="s">
        <v>26</v>
      </c>
      <c r="I53" s="81"/>
      <c r="J53" s="77" t="s">
        <v>26</v>
      </c>
      <c r="K53" s="81"/>
      <c r="L53" s="79" t="s">
        <v>26</v>
      </c>
      <c r="M53" s="68"/>
      <c r="N53" s="69"/>
      <c r="R53" s="38"/>
      <c r="S53" s="39"/>
      <c r="T53" s="39"/>
      <c r="U53" s="38"/>
    </row>
    <row r="54" spans="1:21" ht="11.25" customHeight="1" x14ac:dyDescent="0.25">
      <c r="A54" s="34"/>
      <c r="B54" s="151"/>
      <c r="C54" s="151"/>
      <c r="D54" s="151"/>
      <c r="E54" s="82"/>
      <c r="F54" s="83"/>
      <c r="G54" s="84"/>
      <c r="H54" s="85"/>
      <c r="I54" s="84"/>
      <c r="J54" s="83"/>
      <c r="K54" s="84"/>
      <c r="L54" s="85"/>
      <c r="M54" s="68"/>
      <c r="N54" s="69"/>
      <c r="R54" s="38" t="s">
        <v>35</v>
      </c>
      <c r="S54" s="39">
        <f>S51+S52</f>
        <v>0</v>
      </c>
      <c r="T54" s="39">
        <f>T51+T52</f>
        <v>0</v>
      </c>
      <c r="U54" s="38"/>
    </row>
    <row r="55" spans="1:21" x14ac:dyDescent="0.25">
      <c r="A55" s="53"/>
      <c r="B55" s="54" t="s">
        <v>36</v>
      </c>
      <c r="C55" s="16"/>
      <c r="D55" s="16"/>
      <c r="E55" s="86"/>
      <c r="F55" s="87"/>
      <c r="G55" s="86"/>
      <c r="H55" s="88"/>
      <c r="I55" s="86"/>
      <c r="J55" s="87"/>
      <c r="K55" s="86"/>
      <c r="L55" s="88"/>
      <c r="M55" s="68"/>
      <c r="N55" s="69"/>
      <c r="R55" s="13" t="s">
        <v>37</v>
      </c>
      <c r="S55" s="18">
        <v>66150</v>
      </c>
      <c r="T55" s="18">
        <v>66150</v>
      </c>
      <c r="U55" s="39">
        <v>96600</v>
      </c>
    </row>
    <row r="56" spans="1:21" ht="3.75" customHeight="1" x14ac:dyDescent="0.25">
      <c r="A56" s="34"/>
      <c r="B56" s="151"/>
      <c r="C56" s="151"/>
      <c r="D56" s="151"/>
      <c r="E56" s="84"/>
      <c r="F56" s="83"/>
      <c r="G56" s="84"/>
      <c r="H56" s="85"/>
      <c r="I56" s="84"/>
      <c r="J56" s="83"/>
      <c r="K56" s="84"/>
      <c r="L56" s="85"/>
      <c r="M56" s="68"/>
      <c r="N56" s="69"/>
      <c r="R56" s="38"/>
      <c r="S56" s="39"/>
      <c r="T56" s="39"/>
      <c r="U56" s="38"/>
    </row>
    <row r="57" spans="1:21" s="38" customFormat="1" ht="15" customHeight="1" x14ac:dyDescent="0.2">
      <c r="A57" s="34"/>
      <c r="B57" s="151" t="s">
        <v>38</v>
      </c>
      <c r="C57" s="151"/>
      <c r="D57" s="151"/>
      <c r="E57" s="89">
        <f>IF(E42=0,0,IF(E48/E42*E41&gt;S60,(S60/E41*E42+E49+E51)*M57,E53*M57))</f>
        <v>0</v>
      </c>
      <c r="F57" s="135" t="s">
        <v>26</v>
      </c>
      <c r="G57" s="89">
        <f>IF(G42=0,0,IF(G48/G42*G41&gt;S60,(S60/G41*G42+G49+G51)*M57,G53*M57))</f>
        <v>0</v>
      </c>
      <c r="H57" s="136" t="s">
        <v>26</v>
      </c>
      <c r="I57" s="89">
        <f>IF(I42=0,0,IF(I48/I42*I41&gt;S60,(S60/I41*I42+I49+I51)*M57,I53*M57))</f>
        <v>0</v>
      </c>
      <c r="J57" s="137" t="s">
        <v>26</v>
      </c>
      <c r="K57" s="89">
        <f>IF(K42=0,0,IF(K48/K42*K41&gt;S60,(S60/K41*K42+K49+K51)*M57,K53*M57))</f>
        <v>0</v>
      </c>
      <c r="L57" s="90" t="s">
        <v>26</v>
      </c>
      <c r="M57" s="91">
        <v>1.2999999999999999E-2</v>
      </c>
      <c r="N57" s="37"/>
      <c r="R57" s="38" t="s">
        <v>39</v>
      </c>
      <c r="S57" s="39">
        <f>S54-S55</f>
        <v>-66150</v>
      </c>
      <c r="T57" s="39">
        <f>T54-T55</f>
        <v>-66150</v>
      </c>
    </row>
    <row r="58" spans="1:21" s="38" customFormat="1" ht="15" customHeight="1" x14ac:dyDescent="0.2">
      <c r="A58" s="34"/>
      <c r="B58" s="151" t="s">
        <v>40</v>
      </c>
      <c r="C58" s="151"/>
      <c r="D58" s="151"/>
      <c r="E58" s="89">
        <f>IF(E42=0,0,IF(E48/E42*E41&gt;U60,(U60/E41*E42+E49+E51)*M58,E53*M58))</f>
        <v>0</v>
      </c>
      <c r="F58" s="135" t="s">
        <v>26</v>
      </c>
      <c r="G58" s="89">
        <f>IF(G42=0,0,IF(G48/G42*G41&gt;U60,(U60/G41*G42+G49+G51)*M58,G53*M58))</f>
        <v>0</v>
      </c>
      <c r="H58" s="136" t="s">
        <v>26</v>
      </c>
      <c r="I58" s="89">
        <f>IF(I42=0,0,IF(I48/I42*I41&gt;U60,(U60/I41*I42+I49+I51)*M58,I53*M58))</f>
        <v>0</v>
      </c>
      <c r="J58" s="137" t="s">
        <v>26</v>
      </c>
      <c r="K58" s="89">
        <f>IF(K42=0,0,IF(K48/K42*K41&gt;T60,(T60/K41*K42+K49+K51)*M58,K53*M58))</f>
        <v>0</v>
      </c>
      <c r="L58" s="90" t="s">
        <v>26</v>
      </c>
      <c r="M58" s="91">
        <v>9.2999999999999999E-2</v>
      </c>
      <c r="N58" s="37"/>
      <c r="R58" s="38" t="s">
        <v>41</v>
      </c>
      <c r="S58" s="39">
        <f>S52-S57</f>
        <v>66150</v>
      </c>
      <c r="T58" s="39">
        <f>T52-T57</f>
        <v>66150</v>
      </c>
    </row>
    <row r="59" spans="1:21" s="38" customFormat="1" ht="15" customHeight="1" x14ac:dyDescent="0.2">
      <c r="A59" s="34"/>
      <c r="B59" s="151" t="s">
        <v>42</v>
      </c>
      <c r="C59" s="151"/>
      <c r="D59" s="151"/>
      <c r="E59" s="89">
        <f>IF(E42=0,0,IF(E48/E42*E41&gt;U60,(U60/E41*E42+E49+E51)*M59,E53*M59))</f>
        <v>0</v>
      </c>
      <c r="F59" s="135" t="s">
        <v>26</v>
      </c>
      <c r="G59" s="89">
        <f>IF(G42=0,0,IF(G48/G42*G41&gt;U60,(U60/G41*G42+G49+G51)*M59,G53*M59))</f>
        <v>0</v>
      </c>
      <c r="H59" s="136" t="s">
        <v>26</v>
      </c>
      <c r="I59" s="89">
        <f>IF(I42=0,0,IF(I48/I42*I41&gt;U60,(U60/I41*I42+I49+I51)*M59,I53*M59))</f>
        <v>0</v>
      </c>
      <c r="J59" s="137" t="s">
        <v>26</v>
      </c>
      <c r="K59" s="89">
        <f>IF(K42=0,0,IF(K48/K42*K41&gt;T60,(T60/K41*K42+K49+K51)*M59,K53*M59))</f>
        <v>0</v>
      </c>
      <c r="L59" s="90" t="s">
        <v>26</v>
      </c>
      <c r="M59" s="91">
        <v>1.2999999999999999E-2</v>
      </c>
      <c r="N59" s="37"/>
      <c r="R59" s="38" t="s">
        <v>43</v>
      </c>
      <c r="S59" s="92">
        <f>M79-M57-M60-M61</f>
        <v>0.106</v>
      </c>
      <c r="T59" s="92">
        <f>M79-M57-M60-M61</f>
        <v>0.106</v>
      </c>
    </row>
    <row r="60" spans="1:21" s="38" customFormat="1" ht="15" customHeight="1" x14ac:dyDescent="0.2">
      <c r="A60" s="34"/>
      <c r="B60" s="151" t="s">
        <v>44</v>
      </c>
      <c r="C60" s="151"/>
      <c r="D60" s="151"/>
      <c r="E60" s="89">
        <f>IF(E42=0,0,IF(E48/E42*E41&gt;S60,(S60/E41*E42+E49+E51)*M60,E53*M60))</f>
        <v>0</v>
      </c>
      <c r="F60" s="135" t="s">
        <v>26</v>
      </c>
      <c r="G60" s="89">
        <f>IF(G42=0,0,IF(G48/G42*G41&gt;S60,(S60/G41*G42+G49+G51)*M60,G53*M60))</f>
        <v>0</v>
      </c>
      <c r="H60" s="136" t="s">
        <v>26</v>
      </c>
      <c r="I60" s="89">
        <f>IF(I42=0,0,IF(I48/I42*I41&gt;S60,(S60/I41*I42+I49+I51)*M60,I53*M60))</f>
        <v>0</v>
      </c>
      <c r="J60" s="137" t="s">
        <v>26</v>
      </c>
      <c r="K60" s="89">
        <f>IF(K42=0,0,IF(K48/K42*K41&gt;S60,(S60/K41*K42+K49+K51)*M60,K53*M60))</f>
        <v>0</v>
      </c>
      <c r="L60" s="90" t="s">
        <v>26</v>
      </c>
      <c r="M60" s="91">
        <v>7.2999999999999995E-2</v>
      </c>
      <c r="N60" s="37"/>
      <c r="R60" s="38" t="s">
        <v>45</v>
      </c>
      <c r="S60" s="39">
        <v>5512.5</v>
      </c>
      <c r="T60" s="39">
        <v>5512.5</v>
      </c>
      <c r="U60" s="39">
        <v>8050</v>
      </c>
    </row>
    <row r="61" spans="1:21" s="38" customFormat="1" ht="15" customHeight="1" x14ac:dyDescent="0.2">
      <c r="A61" s="34"/>
      <c r="B61" s="152" t="s">
        <v>46</v>
      </c>
      <c r="C61" s="151"/>
      <c r="D61" s="151"/>
      <c r="E61" s="89">
        <f>IF(E42=0,0,IF(E48/E42*E41&gt;S60,(S60/E41*E42+E49+E51)*M61,E53*M61))</f>
        <v>0</v>
      </c>
      <c r="F61" s="135" t="s">
        <v>26</v>
      </c>
      <c r="G61" s="89">
        <f>IF(G42=0,0,IF(G48/G42*G41&gt;S60,(S60/G41*G42+G49+G51)*M61,G53*M61))</f>
        <v>0</v>
      </c>
      <c r="H61" s="136" t="s">
        <v>26</v>
      </c>
      <c r="I61" s="89">
        <f>IF(I42=0,0,IF(I48/I42*I41&gt;S60,(S60/I41*I42+I49+I51)*M61,I53*M61))</f>
        <v>0</v>
      </c>
      <c r="J61" s="137" t="s">
        <v>26</v>
      </c>
      <c r="K61" s="89">
        <f>IF(K42=0,0,IF(K48/K42*K41&gt;S60,(S60/K41*K42+K49+K51)*M61,K53*M61))</f>
        <v>0</v>
      </c>
      <c r="L61" s="90" t="s">
        <v>26</v>
      </c>
      <c r="M61" s="91"/>
      <c r="N61" s="37"/>
    </row>
    <row r="62" spans="1:21" s="38" customFormat="1" ht="15" customHeight="1" x14ac:dyDescent="0.2">
      <c r="A62" s="34"/>
      <c r="B62" s="75"/>
      <c r="C62" s="75"/>
      <c r="D62" s="58" t="s">
        <v>32</v>
      </c>
      <c r="E62" s="93">
        <f>SUM(E57:E61)</f>
        <v>0</v>
      </c>
      <c r="F62" s="72" t="s">
        <v>26</v>
      </c>
      <c r="G62" s="93">
        <f>SUM(G57:G61)</f>
        <v>0</v>
      </c>
      <c r="H62" s="73" t="s">
        <v>26</v>
      </c>
      <c r="I62" s="93">
        <f>SUM(I57:I61)</f>
        <v>0</v>
      </c>
      <c r="J62" s="90" t="s">
        <v>26</v>
      </c>
      <c r="K62" s="93">
        <f>SUM(K57:K61)</f>
        <v>0</v>
      </c>
      <c r="L62" s="90" t="s">
        <v>26</v>
      </c>
      <c r="M62" s="152"/>
      <c r="N62" s="37"/>
      <c r="S62" s="39"/>
      <c r="T62" s="39"/>
    </row>
    <row r="63" spans="1:21" s="38" customFormat="1" ht="15" customHeight="1" x14ac:dyDescent="0.2">
      <c r="A63" s="34"/>
      <c r="B63" s="54" t="s">
        <v>47</v>
      </c>
      <c r="C63" s="75"/>
      <c r="D63" s="58"/>
      <c r="E63" s="94"/>
      <c r="F63" s="95"/>
      <c r="G63" s="94"/>
      <c r="H63" s="96"/>
      <c r="I63" s="94"/>
      <c r="J63" s="97"/>
      <c r="K63" s="94"/>
      <c r="L63" s="97"/>
      <c r="M63" s="152"/>
      <c r="N63" s="37"/>
      <c r="S63" s="39"/>
      <c r="T63" s="39"/>
    </row>
    <row r="64" spans="1:21" s="38" customFormat="1" ht="15" customHeight="1" x14ac:dyDescent="0.2">
      <c r="A64" s="34"/>
      <c r="B64" s="151" t="s">
        <v>48</v>
      </c>
      <c r="C64" s="151"/>
      <c r="D64" s="151"/>
      <c r="E64" s="89">
        <f>(E52-E51)*M64</f>
        <v>0</v>
      </c>
      <c r="F64" s="135" t="s">
        <v>26</v>
      </c>
      <c r="G64" s="89">
        <f>(G52-G51)*M64</f>
        <v>0</v>
      </c>
      <c r="H64" s="136" t="s">
        <v>26</v>
      </c>
      <c r="I64" s="89">
        <f>(I52-I51)*M64</f>
        <v>0</v>
      </c>
      <c r="J64" s="137" t="s">
        <v>26</v>
      </c>
      <c r="K64" s="89">
        <f>(K52-K51)*M64</f>
        <v>0</v>
      </c>
      <c r="L64" s="90" t="s">
        <v>26</v>
      </c>
      <c r="M64" s="91"/>
      <c r="N64" s="37"/>
      <c r="S64" s="39"/>
      <c r="T64" s="39"/>
    </row>
    <row r="65" spans="1:21" s="38" customFormat="1" ht="15" customHeight="1" x14ac:dyDescent="0.2">
      <c r="A65" s="34"/>
      <c r="B65" s="155"/>
      <c r="C65" s="155"/>
      <c r="D65" s="156"/>
      <c r="E65" s="89">
        <f>$E$53*M65</f>
        <v>0</v>
      </c>
      <c r="F65" s="135" t="s">
        <v>26</v>
      </c>
      <c r="G65" s="89">
        <f>$G$53*M65</f>
        <v>0</v>
      </c>
      <c r="H65" s="136" t="s">
        <v>26</v>
      </c>
      <c r="I65" s="89">
        <f>$I$53*M65</f>
        <v>0</v>
      </c>
      <c r="J65" s="137" t="s">
        <v>26</v>
      </c>
      <c r="K65" s="89">
        <f>$K$53*M65</f>
        <v>0</v>
      </c>
      <c r="L65" s="90" t="s">
        <v>26</v>
      </c>
      <c r="M65" s="91"/>
      <c r="N65" s="37"/>
      <c r="S65" s="39"/>
      <c r="T65" s="39"/>
    </row>
    <row r="66" spans="1:21" s="38" customFormat="1" ht="15" customHeight="1" x14ac:dyDescent="0.2">
      <c r="A66" s="34"/>
      <c r="B66" s="75"/>
      <c r="C66" s="75"/>
      <c r="D66" s="58" t="s">
        <v>32</v>
      </c>
      <c r="E66" s="93">
        <f>SUM(E64:E65)</f>
        <v>0</v>
      </c>
      <c r="F66" s="72" t="s">
        <v>26</v>
      </c>
      <c r="G66" s="93">
        <f>SUM(G64:G65)</f>
        <v>0</v>
      </c>
      <c r="H66" s="73" t="s">
        <v>26</v>
      </c>
      <c r="I66" s="93">
        <f>SUM(I64:I65)</f>
        <v>0</v>
      </c>
      <c r="J66" s="90" t="s">
        <v>26</v>
      </c>
      <c r="K66" s="93">
        <f>SUM(K64:K65)</f>
        <v>0</v>
      </c>
      <c r="L66" s="90" t="s">
        <v>26</v>
      </c>
      <c r="M66" s="152"/>
      <c r="N66" s="37"/>
      <c r="S66" s="39"/>
      <c r="T66" s="39"/>
    </row>
    <row r="67" spans="1:21" s="38" customFormat="1" ht="15" customHeight="1" x14ac:dyDescent="0.2">
      <c r="A67" s="34"/>
      <c r="B67" s="54" t="s">
        <v>49</v>
      </c>
      <c r="C67" s="75"/>
      <c r="D67" s="58"/>
      <c r="E67" s="94"/>
      <c r="F67" s="95"/>
      <c r="G67" s="94"/>
      <c r="H67" s="96"/>
      <c r="I67" s="94"/>
      <c r="J67" s="97"/>
      <c r="K67" s="94"/>
      <c r="L67" s="97"/>
      <c r="M67" s="152"/>
      <c r="N67" s="37"/>
      <c r="S67" s="39"/>
      <c r="T67" s="39"/>
    </row>
    <row r="68" spans="1:21" s="38" customFormat="1" ht="15" customHeight="1" x14ac:dyDescent="0.2">
      <c r="A68" s="34"/>
      <c r="B68" s="98" t="s">
        <v>50</v>
      </c>
      <c r="C68" s="151"/>
      <c r="D68" s="151"/>
      <c r="E68" s="89">
        <f>$E$53*M68</f>
        <v>0</v>
      </c>
      <c r="F68" s="135" t="s">
        <v>26</v>
      </c>
      <c r="G68" s="89">
        <f>$G$53*M68</f>
        <v>0</v>
      </c>
      <c r="H68" s="136" t="s">
        <v>26</v>
      </c>
      <c r="I68" s="89">
        <f>$I$53*M68</f>
        <v>0</v>
      </c>
      <c r="J68" s="137" t="s">
        <v>26</v>
      </c>
      <c r="K68" s="89">
        <f>$K$53*M68</f>
        <v>0</v>
      </c>
      <c r="L68" s="90" t="s">
        <v>26</v>
      </c>
      <c r="M68" s="91"/>
      <c r="N68" s="37"/>
      <c r="S68" s="39"/>
      <c r="T68" s="39"/>
    </row>
    <row r="69" spans="1:21" s="38" customFormat="1" ht="15" customHeight="1" x14ac:dyDescent="0.2">
      <c r="A69" s="34"/>
      <c r="B69" s="151" t="s">
        <v>51</v>
      </c>
      <c r="C69" s="151"/>
      <c r="D69" s="151"/>
      <c r="E69" s="89">
        <f>$E$53*M69</f>
        <v>0</v>
      </c>
      <c r="F69" s="135" t="s">
        <v>26</v>
      </c>
      <c r="G69" s="89">
        <f>$G$53*M69</f>
        <v>0</v>
      </c>
      <c r="H69" s="136" t="s">
        <v>26</v>
      </c>
      <c r="I69" s="89">
        <f>$I$53*M69</f>
        <v>0</v>
      </c>
      <c r="J69" s="137" t="s">
        <v>26</v>
      </c>
      <c r="K69" s="89">
        <f>$K$53*M69</f>
        <v>0</v>
      </c>
      <c r="L69" s="90" t="s">
        <v>26</v>
      </c>
      <c r="M69" s="91"/>
      <c r="N69" s="37"/>
      <c r="S69" s="39"/>
      <c r="T69" s="39"/>
    </row>
    <row r="70" spans="1:21" s="38" customFormat="1" ht="15" customHeight="1" x14ac:dyDescent="0.2">
      <c r="A70" s="34"/>
      <c r="B70" s="151" t="s">
        <v>52</v>
      </c>
      <c r="C70" s="151"/>
      <c r="D70" s="151"/>
      <c r="E70" s="89">
        <f>$E$53*M70</f>
        <v>0</v>
      </c>
      <c r="F70" s="135" t="s">
        <v>26</v>
      </c>
      <c r="G70" s="89">
        <f>$G$53*M70</f>
        <v>0</v>
      </c>
      <c r="H70" s="136" t="s">
        <v>26</v>
      </c>
      <c r="I70" s="89">
        <f>$I$53*M70</f>
        <v>0</v>
      </c>
      <c r="J70" s="137" t="s">
        <v>26</v>
      </c>
      <c r="K70" s="89">
        <f>$K$53*M70</f>
        <v>0</v>
      </c>
      <c r="L70" s="90" t="s">
        <v>26</v>
      </c>
      <c r="M70" s="91">
        <v>1.5E-3</v>
      </c>
      <c r="N70" s="37"/>
      <c r="S70" s="39"/>
      <c r="T70" s="39"/>
    </row>
    <row r="71" spans="1:21" s="38" customFormat="1" ht="15" customHeight="1" x14ac:dyDescent="0.2">
      <c r="A71" s="34"/>
      <c r="B71" s="75"/>
      <c r="C71" s="75"/>
      <c r="D71" s="58" t="s">
        <v>32</v>
      </c>
      <c r="E71" s="93">
        <f>SUM(E68:E70)</f>
        <v>0</v>
      </c>
      <c r="F71" s="72" t="s">
        <v>26</v>
      </c>
      <c r="G71" s="93">
        <f>SUM(G68:G70)</f>
        <v>0</v>
      </c>
      <c r="H71" s="72" t="s">
        <v>26</v>
      </c>
      <c r="I71" s="93">
        <f>SUM(I68:I70)</f>
        <v>0</v>
      </c>
      <c r="J71" s="72" t="s">
        <v>26</v>
      </c>
      <c r="K71" s="93">
        <f>SUM(K68:K70)</f>
        <v>0</v>
      </c>
      <c r="L71" s="90" t="s">
        <v>26</v>
      </c>
      <c r="M71" s="152"/>
      <c r="N71" s="37"/>
      <c r="S71" s="39"/>
      <c r="T71" s="39"/>
    </row>
    <row r="72" spans="1:21" s="101" customFormat="1" ht="15" customHeight="1" x14ac:dyDescent="0.2">
      <c r="A72" s="74"/>
      <c r="B72" s="75" t="s">
        <v>53</v>
      </c>
      <c r="C72" s="75"/>
      <c r="D72" s="75"/>
      <c r="E72" s="76">
        <f>E52+E62+E66+E71</f>
        <v>0</v>
      </c>
      <c r="F72" s="77" t="s">
        <v>26</v>
      </c>
      <c r="G72" s="76">
        <f>G52+G62+G66+G71</f>
        <v>0</v>
      </c>
      <c r="H72" s="78" t="s">
        <v>26</v>
      </c>
      <c r="I72" s="76">
        <f>I52+I62+I66+I71</f>
        <v>0</v>
      </c>
      <c r="J72" s="77" t="s">
        <v>26</v>
      </c>
      <c r="K72" s="76">
        <f>K52+K62+K66+K71</f>
        <v>0</v>
      </c>
      <c r="L72" s="99" t="s">
        <v>26</v>
      </c>
      <c r="M72" s="75"/>
      <c r="N72" s="100"/>
      <c r="R72" s="38"/>
      <c r="S72" s="39"/>
      <c r="T72" s="39"/>
      <c r="U72" s="38"/>
    </row>
    <row r="73" spans="1:21" s="38" customFormat="1" ht="15" customHeight="1" x14ac:dyDescent="0.2">
      <c r="A73" s="34"/>
      <c r="B73" s="54" t="s">
        <v>54</v>
      </c>
      <c r="C73" s="151"/>
      <c r="D73" s="151"/>
      <c r="E73" s="94"/>
      <c r="F73" s="83"/>
      <c r="G73" s="102"/>
      <c r="H73" s="85"/>
      <c r="I73" s="102"/>
      <c r="J73" s="103"/>
      <c r="K73" s="102"/>
      <c r="L73" s="103"/>
      <c r="M73" s="151"/>
      <c r="N73" s="37"/>
      <c r="R73" s="101"/>
      <c r="S73" s="104"/>
      <c r="T73" s="104"/>
      <c r="U73" s="101"/>
    </row>
    <row r="74" spans="1:21" s="38" customFormat="1" ht="15" customHeight="1" x14ac:dyDescent="0.2">
      <c r="A74" s="34"/>
      <c r="B74" s="151" t="s">
        <v>55</v>
      </c>
      <c r="C74" s="151"/>
      <c r="D74" s="151"/>
      <c r="E74" s="105">
        <v>12</v>
      </c>
      <c r="F74" s="83"/>
      <c r="G74" s="105"/>
      <c r="H74" s="85"/>
      <c r="I74" s="105"/>
      <c r="J74" s="106"/>
      <c r="K74" s="105"/>
      <c r="L74" s="106"/>
      <c r="M74" s="151"/>
      <c r="N74" s="37"/>
      <c r="S74" s="39"/>
      <c r="T74" s="39"/>
    </row>
    <row r="75" spans="1:21" s="38" customFormat="1" ht="15" customHeight="1" x14ac:dyDescent="0.2">
      <c r="A75" s="34"/>
      <c r="B75" s="151" t="s">
        <v>56</v>
      </c>
      <c r="C75" s="151"/>
      <c r="D75" s="151"/>
      <c r="E75" s="76">
        <f>E72*E74</f>
        <v>0</v>
      </c>
      <c r="F75" s="79" t="s">
        <v>26</v>
      </c>
      <c r="G75" s="76">
        <f>G72*G74</f>
        <v>0</v>
      </c>
      <c r="H75" s="79" t="s">
        <v>26</v>
      </c>
      <c r="I75" s="76">
        <f>I72*I74</f>
        <v>0</v>
      </c>
      <c r="J75" s="79" t="s">
        <v>26</v>
      </c>
      <c r="K75" s="76">
        <f>K72*K74</f>
        <v>0</v>
      </c>
      <c r="L75" s="79" t="s">
        <v>26</v>
      </c>
      <c r="M75" s="151"/>
      <c r="N75" s="37"/>
      <c r="S75" s="39"/>
      <c r="T75" s="39"/>
    </row>
    <row r="76" spans="1:21" s="38" customFormat="1" ht="5.25" customHeight="1" x14ac:dyDescent="0.2">
      <c r="A76" s="34"/>
      <c r="B76" s="151"/>
      <c r="C76" s="151"/>
      <c r="D76" s="151"/>
      <c r="E76" s="107"/>
      <c r="F76" s="48"/>
      <c r="G76" s="151"/>
      <c r="H76" s="151"/>
      <c r="I76" s="151"/>
      <c r="J76" s="151"/>
      <c r="K76" s="151"/>
      <c r="L76" s="151"/>
      <c r="M76" s="151"/>
      <c r="N76" s="37"/>
      <c r="S76" s="39"/>
      <c r="T76" s="39"/>
    </row>
    <row r="77" spans="1:21" s="101" customFormat="1" ht="12.75" customHeight="1" x14ac:dyDescent="0.2">
      <c r="A77" s="74"/>
      <c r="B77" s="75" t="s">
        <v>57</v>
      </c>
      <c r="C77" s="75"/>
      <c r="D77" s="75"/>
      <c r="E77" s="76">
        <f>E75+G75+I75+K75</f>
        <v>0</v>
      </c>
      <c r="F77" s="90" t="s">
        <v>26</v>
      </c>
      <c r="G77" s="75"/>
      <c r="H77" s="75"/>
      <c r="I77" s="75"/>
      <c r="J77" s="75"/>
      <c r="K77" s="75"/>
      <c r="L77" s="75"/>
      <c r="M77" s="79" t="s">
        <v>58</v>
      </c>
      <c r="N77" s="100"/>
      <c r="R77" s="38"/>
      <c r="S77" s="39"/>
      <c r="T77" s="39"/>
      <c r="U77" s="38"/>
    </row>
    <row r="78" spans="1:21" s="101" customFormat="1" ht="12.75" customHeight="1" x14ac:dyDescent="0.2">
      <c r="A78" s="74"/>
      <c r="B78" s="157" t="s">
        <v>59</v>
      </c>
      <c r="C78" s="157"/>
      <c r="D78" s="158"/>
      <c r="E78" s="138"/>
      <c r="F78" s="90" t="s">
        <v>26</v>
      </c>
      <c r="G78" s="75"/>
      <c r="H78" s="75"/>
      <c r="I78" s="75"/>
      <c r="J78" s="75"/>
      <c r="K78" s="75"/>
      <c r="L78" s="75"/>
      <c r="M78" s="91"/>
      <c r="N78" s="100"/>
      <c r="S78" s="104"/>
      <c r="T78" s="104"/>
    </row>
    <row r="79" spans="1:21" s="101" customFormat="1" ht="12.75" customHeight="1" x14ac:dyDescent="0.2">
      <c r="A79" s="74"/>
      <c r="B79" s="157" t="s">
        <v>60</v>
      </c>
      <c r="C79" s="157"/>
      <c r="D79" s="158"/>
      <c r="E79" s="93">
        <f>IF(T51&gt;T55,S52*S59,IF(T51+T52&gt;T55,T58*M79+T57*S59,S52*M79))</f>
        <v>0</v>
      </c>
      <c r="F79" s="90" t="s">
        <v>26</v>
      </c>
      <c r="G79" s="75"/>
      <c r="H79" s="75"/>
      <c r="I79" s="75"/>
      <c r="J79" s="75"/>
      <c r="K79" s="75"/>
      <c r="L79" s="75"/>
      <c r="M79" s="108">
        <f>SUM(M57:M61)</f>
        <v>0.192</v>
      </c>
      <c r="N79" s="100"/>
      <c r="S79" s="104"/>
      <c r="T79" s="104"/>
    </row>
    <row r="80" spans="1:21" s="38" customFormat="1" ht="12.75" customHeight="1" x14ac:dyDescent="0.2">
      <c r="A80" s="34"/>
      <c r="B80" s="157" t="s">
        <v>61</v>
      </c>
      <c r="C80" s="157"/>
      <c r="D80" s="158"/>
      <c r="E80" s="93">
        <f>$E$78*M80</f>
        <v>0</v>
      </c>
      <c r="F80" s="90" t="s">
        <v>26</v>
      </c>
      <c r="G80" s="109"/>
      <c r="H80" s="151"/>
      <c r="I80" s="151"/>
      <c r="J80" s="151"/>
      <c r="K80" s="151"/>
      <c r="L80" s="151"/>
      <c r="M80" s="108">
        <f>SUM(M64:M65)</f>
        <v>0</v>
      </c>
      <c r="N80" s="37"/>
      <c r="R80" s="101"/>
      <c r="S80" s="104"/>
      <c r="T80" s="104"/>
      <c r="U80" s="101"/>
    </row>
    <row r="81" spans="1:21" s="38" customFormat="1" ht="12.75" customHeight="1" x14ac:dyDescent="0.2">
      <c r="A81" s="34"/>
      <c r="B81" s="157" t="s">
        <v>62</v>
      </c>
      <c r="C81" s="157"/>
      <c r="D81" s="158"/>
      <c r="E81" s="93">
        <f>$E$78*M81</f>
        <v>0</v>
      </c>
      <c r="F81" s="90" t="s">
        <v>26</v>
      </c>
      <c r="G81" s="151"/>
      <c r="H81" s="151"/>
      <c r="I81" s="151"/>
      <c r="J81" s="151"/>
      <c r="K81" s="151"/>
      <c r="L81" s="151"/>
      <c r="M81" s="108">
        <f>M68+M70</f>
        <v>1.5E-3</v>
      </c>
      <c r="N81" s="37"/>
      <c r="S81" s="39"/>
      <c r="T81" s="39"/>
    </row>
    <row r="82" spans="1:21" s="38" customFormat="1" ht="12.75" hidden="1" customHeight="1" x14ac:dyDescent="0.2">
      <c r="A82" s="34"/>
      <c r="B82" s="157"/>
      <c r="C82" s="157"/>
      <c r="D82" s="158"/>
      <c r="E82" s="110">
        <f>$E$78*M82</f>
        <v>0</v>
      </c>
      <c r="F82" s="90" t="s">
        <v>26</v>
      </c>
      <c r="G82" s="151"/>
      <c r="H82" s="151"/>
      <c r="I82" s="151"/>
      <c r="J82" s="151"/>
      <c r="K82" s="151"/>
      <c r="L82" s="151"/>
      <c r="M82" s="111"/>
      <c r="N82" s="37"/>
      <c r="S82" s="39"/>
      <c r="T82" s="39"/>
    </row>
    <row r="83" spans="1:21" s="38" customFormat="1" ht="12.75" hidden="1" customHeight="1" x14ac:dyDescent="0.2">
      <c r="A83" s="34"/>
      <c r="B83" s="157"/>
      <c r="C83" s="157"/>
      <c r="D83" s="158"/>
      <c r="E83" s="110">
        <f>$E$78*M83</f>
        <v>0</v>
      </c>
      <c r="F83" s="90" t="s">
        <v>26</v>
      </c>
      <c r="G83" s="151"/>
      <c r="H83" s="151"/>
      <c r="I83" s="151"/>
      <c r="J83" s="151"/>
      <c r="K83" s="151"/>
      <c r="L83" s="151"/>
      <c r="M83" s="111"/>
      <c r="N83" s="37"/>
      <c r="S83" s="39"/>
      <c r="T83" s="39"/>
    </row>
    <row r="84" spans="1:21" s="38" customFormat="1" ht="12.75" customHeight="1" x14ac:dyDescent="0.2">
      <c r="A84" s="34"/>
      <c r="B84" s="157" t="s">
        <v>63</v>
      </c>
      <c r="C84" s="157"/>
      <c r="D84" s="158"/>
      <c r="E84" s="93">
        <f>(E53*E74+G53*G74+I53*I74+K53*K74+E78)*H84*J84/1000</f>
        <v>0</v>
      </c>
      <c r="F84" s="90" t="s">
        <v>26</v>
      </c>
      <c r="G84" s="151" t="s">
        <v>64</v>
      </c>
      <c r="H84" s="112"/>
      <c r="I84" s="151" t="s">
        <v>65</v>
      </c>
      <c r="J84" s="112"/>
      <c r="K84" s="151"/>
      <c r="L84" s="151"/>
      <c r="M84" s="113"/>
      <c r="N84" s="37"/>
      <c r="S84" s="39"/>
      <c r="T84" s="39"/>
    </row>
    <row r="85" spans="1:21" s="38" customFormat="1" ht="12.75" customHeight="1" x14ac:dyDescent="0.2">
      <c r="A85" s="34"/>
      <c r="B85" s="159" t="s">
        <v>66</v>
      </c>
      <c r="C85" s="159"/>
      <c r="D85" s="160"/>
      <c r="E85" s="93">
        <f>(E53*E74+G53*G74+I53*I74+K53*K74+E78)*J85/1000</f>
        <v>0</v>
      </c>
      <c r="F85" s="90" t="s">
        <v>26</v>
      </c>
      <c r="G85" s="151"/>
      <c r="H85" s="151"/>
      <c r="I85" s="151" t="s">
        <v>65</v>
      </c>
      <c r="J85" s="112"/>
      <c r="K85" s="151"/>
      <c r="L85" s="151"/>
      <c r="M85" s="113"/>
      <c r="N85" s="37"/>
      <c r="S85" s="39"/>
      <c r="T85" s="39"/>
    </row>
    <row r="86" spans="1:21" s="38" customFormat="1" ht="12.75" customHeight="1" x14ac:dyDescent="0.2">
      <c r="A86" s="34"/>
      <c r="B86" s="155"/>
      <c r="C86" s="155"/>
      <c r="D86" s="156"/>
      <c r="E86" s="71"/>
      <c r="F86" s="90" t="s">
        <v>26</v>
      </c>
      <c r="G86" s="151"/>
      <c r="H86" s="151"/>
      <c r="I86" s="151"/>
      <c r="J86" s="134"/>
      <c r="K86" s="151"/>
      <c r="L86" s="151"/>
      <c r="M86" s="113"/>
      <c r="N86" s="37"/>
      <c r="S86" s="39"/>
      <c r="T86" s="39"/>
    </row>
    <row r="87" spans="1:21" s="38" customFormat="1" ht="12.75" customHeight="1" x14ac:dyDescent="0.2">
      <c r="A87" s="34"/>
      <c r="B87" s="155"/>
      <c r="C87" s="155"/>
      <c r="D87" s="156"/>
      <c r="E87" s="71"/>
      <c r="F87" s="90" t="s">
        <v>26</v>
      </c>
      <c r="G87" s="151"/>
      <c r="H87" s="151"/>
      <c r="I87" s="151"/>
      <c r="J87" s="114"/>
      <c r="K87" s="151"/>
      <c r="L87" s="151"/>
      <c r="M87" s="113"/>
      <c r="N87" s="37"/>
      <c r="S87" s="39"/>
      <c r="T87" s="39"/>
    </row>
    <row r="88" spans="1:21" s="151" customFormat="1" ht="5.25" customHeight="1" thickBot="1" x14ac:dyDescent="0.25">
      <c r="A88" s="34"/>
      <c r="E88" s="107"/>
      <c r="F88" s="48"/>
      <c r="N88" s="37"/>
      <c r="R88" s="38"/>
      <c r="S88" s="39"/>
      <c r="T88" s="39"/>
      <c r="U88" s="38"/>
    </row>
    <row r="89" spans="1:21" s="38" customFormat="1" ht="12.75" customHeight="1" thickBot="1" x14ac:dyDescent="0.25">
      <c r="A89" s="34"/>
      <c r="B89" s="47" t="s">
        <v>67</v>
      </c>
      <c r="C89" s="151"/>
      <c r="D89" s="151"/>
      <c r="E89" s="115">
        <f>SUM(E77:E87)</f>
        <v>0</v>
      </c>
      <c r="F89" s="116" t="s">
        <v>26</v>
      </c>
      <c r="G89" s="117" t="s">
        <v>68</v>
      </c>
      <c r="H89" s="117" t="s">
        <v>69</v>
      </c>
      <c r="I89" s="118">
        <f>E52*E74+G52*G74+I52*I74+K52*K74+E78+E86+E87</f>
        <v>0</v>
      </c>
      <c r="J89" s="119" t="s">
        <v>70</v>
      </c>
      <c r="K89" s="118">
        <f>(E62+E66+E71)*E74+(G62+G66+G71)*G74+(I62+I66+I71)*I74+(K62+K66+K71)*K74+E79+E80+E81</f>
        <v>0</v>
      </c>
      <c r="L89" s="120" t="s">
        <v>71</v>
      </c>
      <c r="M89" s="118">
        <f>E84+E85</f>
        <v>0</v>
      </c>
      <c r="N89" s="37"/>
      <c r="R89" s="151"/>
      <c r="S89" s="107"/>
      <c r="T89" s="107"/>
      <c r="U89" s="151"/>
    </row>
    <row r="90" spans="1:21" s="38" customFormat="1" ht="4.5" customHeight="1" thickBot="1" x14ac:dyDescent="0.25">
      <c r="A90" s="121"/>
      <c r="B90" s="122"/>
      <c r="C90" s="122"/>
      <c r="D90" s="122"/>
      <c r="E90" s="122"/>
      <c r="F90" s="123"/>
      <c r="G90" s="122"/>
      <c r="H90" s="122"/>
      <c r="I90" s="122"/>
      <c r="J90" s="122"/>
      <c r="K90" s="122"/>
      <c r="L90" s="122"/>
      <c r="M90" s="122"/>
      <c r="N90" s="124"/>
      <c r="S90" s="39"/>
      <c r="T90" s="39"/>
    </row>
    <row r="91" spans="1:21" x14ac:dyDescent="0.25">
      <c r="A91" s="38"/>
      <c r="B91" s="38"/>
      <c r="C91" s="38"/>
      <c r="D91" s="38"/>
      <c r="E91" s="38"/>
      <c r="F91" s="125"/>
      <c r="G91" s="38"/>
      <c r="H91" s="38"/>
      <c r="I91" s="38"/>
    </row>
    <row r="92" spans="1:21" x14ac:dyDescent="0.25">
      <c r="A92" s="38"/>
      <c r="B92" s="38"/>
      <c r="C92" s="38"/>
      <c r="D92" s="38"/>
      <c r="E92" s="38"/>
      <c r="F92" s="125"/>
      <c r="G92" s="38"/>
      <c r="H92" s="38"/>
      <c r="I92" s="38"/>
    </row>
    <row r="93" spans="1:21" x14ac:dyDescent="0.25">
      <c r="A93" s="38"/>
      <c r="B93" s="38"/>
      <c r="C93" s="38"/>
      <c r="D93" s="38"/>
      <c r="E93" s="38"/>
      <c r="F93" s="125"/>
      <c r="G93" s="38"/>
      <c r="H93" s="38"/>
      <c r="I93" s="38"/>
    </row>
    <row r="94" spans="1:21" x14ac:dyDescent="0.25">
      <c r="A94" s="38"/>
      <c r="B94" s="38"/>
      <c r="C94" s="38"/>
      <c r="D94" s="38"/>
      <c r="E94" s="38"/>
      <c r="F94" s="125"/>
      <c r="G94" s="38"/>
      <c r="H94" s="38"/>
      <c r="I94" s="38"/>
    </row>
    <row r="95" spans="1:21" x14ac:dyDescent="0.25">
      <c r="A95" s="38"/>
      <c r="B95" s="38"/>
      <c r="C95" s="38"/>
      <c r="D95" s="38"/>
      <c r="E95" s="38"/>
      <c r="F95" s="125"/>
      <c r="G95" s="38"/>
      <c r="H95" s="38"/>
      <c r="I95" s="38"/>
    </row>
    <row r="96" spans="1:21" x14ac:dyDescent="0.25">
      <c r="A96" s="38"/>
      <c r="B96" s="38"/>
      <c r="C96" s="38"/>
      <c r="D96" s="38"/>
      <c r="E96" s="38"/>
      <c r="F96" s="125"/>
      <c r="G96" s="38"/>
      <c r="H96" s="38"/>
      <c r="I96" s="38"/>
    </row>
  </sheetData>
  <mergeCells count="29">
    <mergeCell ref="A43:B43"/>
    <mergeCell ref="E12:G12"/>
    <mergeCell ref="I12:J12"/>
    <mergeCell ref="I16:J16"/>
    <mergeCell ref="E18:M18"/>
    <mergeCell ref="L23:M23"/>
    <mergeCell ref="M34:M36"/>
    <mergeCell ref="A3:B3"/>
    <mergeCell ref="C3:F3"/>
    <mergeCell ref="H3:M3"/>
    <mergeCell ref="D5:M5"/>
    <mergeCell ref="D7:M7"/>
    <mergeCell ref="A44:B44"/>
    <mergeCell ref="E44:K44"/>
    <mergeCell ref="S49:T49"/>
    <mergeCell ref="B85:D85"/>
    <mergeCell ref="B86:D86"/>
    <mergeCell ref="B51:D51"/>
    <mergeCell ref="B65:D65"/>
    <mergeCell ref="B87:D87"/>
    <mergeCell ref="B49:D49"/>
    <mergeCell ref="B84:D84"/>
    <mergeCell ref="B78:D78"/>
    <mergeCell ref="B79:D79"/>
    <mergeCell ref="B80:D80"/>
    <mergeCell ref="B81:D81"/>
    <mergeCell ref="B82:D82"/>
    <mergeCell ref="B83:D83"/>
    <mergeCell ref="B50:D50"/>
  </mergeCells>
  <pageMargins left="0.70866141732283472" right="0.31496062992125984" top="0.59055118110236227" bottom="0.39370078740157483" header="0.31496062992125984" footer="0.31496062992125984"/>
  <pageSetup paperSize="9" scale="76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1FF3B-875B-4DFB-A259-7795C2BA9A21}">
  <sheetPr>
    <pageSetUpPr fitToPage="1"/>
  </sheetPr>
  <dimension ref="A1:Y96"/>
  <sheetViews>
    <sheetView zoomScaleNormal="100" workbookViewId="0">
      <selection activeCell="C3" sqref="C3:F3"/>
    </sheetView>
  </sheetViews>
  <sheetFormatPr baseColWidth="10" defaultRowHeight="15" x14ac:dyDescent="0.25"/>
  <cols>
    <col min="1" max="1" width="2.28515625" style="5" customWidth="1"/>
    <col min="2" max="2" width="3.7109375" style="5" customWidth="1"/>
    <col min="3" max="3" width="9.140625" style="5" customWidth="1"/>
    <col min="4" max="4" width="18.7109375" style="5" customWidth="1"/>
    <col min="5" max="5" width="10.7109375" style="5" customWidth="1"/>
    <col min="6" max="6" width="4.28515625" style="23" customWidth="1"/>
    <col min="7" max="7" width="10.7109375" style="5" customWidth="1"/>
    <col min="8" max="8" width="5.140625" style="5" customWidth="1"/>
    <col min="9" max="9" width="10.140625" style="5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11.42578125" hidden="1" customWidth="1"/>
  </cols>
  <sheetData>
    <row r="1" spans="1:25" s="5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S1" s="6"/>
      <c r="T1" s="6"/>
    </row>
    <row r="2" spans="1:25" s="5" customFormat="1" ht="12.75" x14ac:dyDescent="0.2">
      <c r="A2" s="7"/>
      <c r="B2" s="8" t="s">
        <v>1</v>
      </c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10"/>
      <c r="S2" s="6"/>
      <c r="T2" s="6"/>
    </row>
    <row r="3" spans="1:25" s="13" customFormat="1" ht="18" customHeight="1" x14ac:dyDescent="0.2">
      <c r="A3" s="172" t="s">
        <v>2</v>
      </c>
      <c r="B3" s="173"/>
      <c r="C3" s="174"/>
      <c r="D3" s="175"/>
      <c r="E3" s="175"/>
      <c r="F3" s="176"/>
      <c r="G3" s="11" t="s">
        <v>3</v>
      </c>
      <c r="H3" s="174"/>
      <c r="I3" s="175"/>
      <c r="J3" s="175"/>
      <c r="K3" s="175"/>
      <c r="L3" s="175"/>
      <c r="M3" s="176"/>
      <c r="N3" s="12"/>
      <c r="P3" s="14" t="s">
        <v>78</v>
      </c>
      <c r="Q3" s="14"/>
      <c r="R3" s="14"/>
      <c r="S3" s="15"/>
      <c r="T3" s="15"/>
      <c r="U3" s="14"/>
      <c r="V3" s="14"/>
      <c r="W3" s="14"/>
      <c r="X3" s="14"/>
      <c r="Y3" s="14"/>
    </row>
    <row r="4" spans="1:25" s="13" customFormat="1" ht="5.25" customHeight="1" x14ac:dyDescent="0.2">
      <c r="A4" s="147"/>
      <c r="B4" s="148"/>
      <c r="C4" s="16"/>
      <c r="D4" s="16"/>
      <c r="E4" s="11"/>
      <c r="F4" s="148"/>
      <c r="G4" s="148"/>
      <c r="H4" s="11"/>
      <c r="I4" s="11"/>
      <c r="J4" s="17"/>
      <c r="K4" s="11"/>
      <c r="L4" s="17"/>
      <c r="M4" s="17"/>
      <c r="N4" s="12"/>
      <c r="S4" s="18"/>
      <c r="T4" s="18"/>
    </row>
    <row r="5" spans="1:25" s="13" customFormat="1" ht="18" customHeight="1" x14ac:dyDescent="0.2">
      <c r="A5" s="147" t="s">
        <v>4</v>
      </c>
      <c r="B5" s="148"/>
      <c r="C5" s="16"/>
      <c r="D5" s="174"/>
      <c r="E5" s="175"/>
      <c r="F5" s="175"/>
      <c r="G5" s="175"/>
      <c r="H5" s="175"/>
      <c r="I5" s="175"/>
      <c r="J5" s="175"/>
      <c r="K5" s="175"/>
      <c r="L5" s="175"/>
      <c r="M5" s="176"/>
      <c r="N5" s="12"/>
      <c r="S5" s="18"/>
      <c r="T5" s="18"/>
    </row>
    <row r="6" spans="1:25" s="13" customFormat="1" ht="5.25" customHeight="1" x14ac:dyDescent="0.2">
      <c r="A6" s="147"/>
      <c r="B6" s="148"/>
      <c r="C6" s="16"/>
      <c r="D6" s="16"/>
      <c r="E6" s="11"/>
      <c r="F6" s="148"/>
      <c r="G6" s="148"/>
      <c r="H6" s="11"/>
      <c r="I6" s="11"/>
      <c r="J6" s="17"/>
      <c r="K6" s="11"/>
      <c r="L6" s="17"/>
      <c r="M6" s="17"/>
      <c r="N6" s="12"/>
      <c r="S6" s="18"/>
      <c r="T6" s="18"/>
    </row>
    <row r="7" spans="1:25" s="13" customFormat="1" ht="18" customHeight="1" x14ac:dyDescent="0.2">
      <c r="A7" s="147" t="s">
        <v>5</v>
      </c>
      <c r="B7" s="148"/>
      <c r="C7" s="16"/>
      <c r="D7" s="174"/>
      <c r="E7" s="175"/>
      <c r="F7" s="175"/>
      <c r="G7" s="175"/>
      <c r="H7" s="175"/>
      <c r="I7" s="175"/>
      <c r="J7" s="175"/>
      <c r="K7" s="175"/>
      <c r="L7" s="175"/>
      <c r="M7" s="176"/>
      <c r="N7" s="12"/>
      <c r="P7" s="19" t="s">
        <v>6</v>
      </c>
      <c r="Q7" s="19"/>
      <c r="R7" s="19"/>
      <c r="S7" s="130"/>
      <c r="T7" s="130"/>
      <c r="U7" s="19"/>
      <c r="V7" s="19"/>
      <c r="W7" s="19"/>
      <c r="X7" s="19"/>
      <c r="Y7" s="19"/>
    </row>
    <row r="8" spans="1:25" s="13" customFormat="1" ht="5.25" customHeight="1" thickBot="1" x14ac:dyDescent="0.25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  <c r="S8" s="18"/>
      <c r="T8" s="18"/>
    </row>
    <row r="9" spans="1:25" s="5" customFormat="1" ht="13.5" thickBot="1" x14ac:dyDescent="0.25">
      <c r="F9" s="23"/>
      <c r="S9" s="6"/>
      <c r="T9" s="6"/>
    </row>
    <row r="10" spans="1:25" s="26" customFormat="1" ht="12.75" x14ac:dyDescent="0.2">
      <c r="A10" s="1"/>
      <c r="B10" s="24" t="s">
        <v>7</v>
      </c>
      <c r="C10" s="2"/>
      <c r="D10" s="3"/>
      <c r="E10" s="3"/>
      <c r="F10" s="25"/>
      <c r="G10" s="3"/>
      <c r="H10" s="3"/>
      <c r="I10" s="3"/>
      <c r="J10" s="3"/>
      <c r="K10" s="3"/>
      <c r="L10" s="3"/>
      <c r="M10" s="3"/>
      <c r="N10" s="4"/>
      <c r="P10" s="27" t="s">
        <v>6</v>
      </c>
      <c r="Q10" s="28"/>
      <c r="R10" s="28"/>
      <c r="S10" s="29"/>
      <c r="T10" s="29"/>
      <c r="U10" s="28"/>
      <c r="V10" s="28"/>
      <c r="W10" s="28"/>
      <c r="X10" s="28"/>
      <c r="Y10" s="28"/>
    </row>
    <row r="11" spans="1:25" s="5" customFormat="1" ht="12.75" x14ac:dyDescent="0.2">
      <c r="A11" s="7"/>
      <c r="B11" s="30" t="s">
        <v>8</v>
      </c>
      <c r="C11" s="8"/>
      <c r="D11" s="9"/>
      <c r="E11" s="9"/>
      <c r="F11" s="31"/>
      <c r="G11" s="9"/>
      <c r="H11" s="9"/>
      <c r="I11" s="32"/>
      <c r="J11" s="33"/>
      <c r="K11" s="32"/>
      <c r="L11" s="33"/>
      <c r="M11" s="33"/>
      <c r="N11" s="10"/>
      <c r="S11" s="6"/>
      <c r="T11" s="6"/>
    </row>
    <row r="12" spans="1:25" s="38" customFormat="1" ht="13.5" customHeight="1" x14ac:dyDescent="0.2">
      <c r="A12" s="34"/>
      <c r="B12" s="151"/>
      <c r="C12" s="151"/>
      <c r="D12" s="151"/>
      <c r="E12" s="164" t="s">
        <v>9</v>
      </c>
      <c r="F12" s="164"/>
      <c r="G12" s="164"/>
      <c r="H12" s="151"/>
      <c r="I12" s="165"/>
      <c r="J12" s="165"/>
      <c r="K12" s="35"/>
      <c r="L12" s="36"/>
      <c r="M12" s="36"/>
      <c r="N12" s="37"/>
      <c r="S12" s="39"/>
      <c r="T12" s="39"/>
    </row>
    <row r="13" spans="1:25" s="5" customFormat="1" ht="3.75" customHeight="1" x14ac:dyDescent="0.2">
      <c r="A13" s="40"/>
      <c r="B13" s="41"/>
      <c r="C13" s="41"/>
      <c r="D13" s="41"/>
      <c r="E13" s="41"/>
      <c r="F13" s="42"/>
      <c r="G13" s="41"/>
      <c r="H13" s="41"/>
      <c r="I13" s="41"/>
      <c r="J13" s="41"/>
      <c r="K13" s="41"/>
      <c r="L13" s="41"/>
      <c r="M13" s="41"/>
      <c r="N13" s="43"/>
      <c r="S13" s="6"/>
      <c r="T13" s="6"/>
    </row>
    <row r="14" spans="1:25" s="5" customFormat="1" ht="3.75" customHeight="1" x14ac:dyDescent="0.2">
      <c r="A14" s="44"/>
      <c r="B14" s="26"/>
      <c r="C14" s="26"/>
      <c r="D14" s="26"/>
      <c r="E14" s="26"/>
      <c r="F14" s="45"/>
      <c r="G14" s="26"/>
      <c r="H14" s="26"/>
      <c r="I14" s="26"/>
      <c r="J14" s="26"/>
      <c r="K14" s="26"/>
      <c r="L14" s="26"/>
      <c r="M14" s="26"/>
      <c r="N14" s="46"/>
      <c r="S14" s="6"/>
      <c r="T14" s="6"/>
    </row>
    <row r="15" spans="1:25" s="5" customFormat="1" ht="12.75" x14ac:dyDescent="0.2">
      <c r="A15" s="44"/>
      <c r="B15" s="47" t="s">
        <v>10</v>
      </c>
      <c r="C15" s="26"/>
      <c r="D15" s="26"/>
      <c r="E15" s="26"/>
      <c r="F15" s="45"/>
      <c r="G15" s="26"/>
      <c r="H15" s="26"/>
      <c r="I15" s="26"/>
      <c r="J15" s="26"/>
      <c r="K15" s="26"/>
      <c r="L15" s="26"/>
      <c r="M15" s="26"/>
      <c r="N15" s="46"/>
      <c r="S15" s="6"/>
      <c r="T15" s="6"/>
    </row>
    <row r="16" spans="1:25" s="5" customFormat="1" ht="15" customHeight="1" x14ac:dyDescent="0.2">
      <c r="A16" s="44"/>
      <c r="B16" s="151" t="s">
        <v>11</v>
      </c>
      <c r="C16" s="26"/>
      <c r="D16" s="26"/>
      <c r="E16" s="26"/>
      <c r="F16" s="45"/>
      <c r="G16" s="26"/>
      <c r="H16" s="151"/>
      <c r="I16" s="165"/>
      <c r="J16" s="165"/>
      <c r="K16" s="35"/>
      <c r="L16" s="36"/>
      <c r="M16" s="36"/>
      <c r="N16" s="46"/>
      <c r="S16" s="6"/>
      <c r="T16" s="6"/>
    </row>
    <row r="17" spans="1:20" s="38" customFormat="1" ht="6" customHeight="1" x14ac:dyDescent="0.2">
      <c r="A17" s="34"/>
      <c r="B17" s="151"/>
      <c r="C17" s="151"/>
      <c r="D17" s="151"/>
      <c r="E17" s="151"/>
      <c r="F17" s="48"/>
      <c r="G17" s="151"/>
      <c r="H17" s="151"/>
      <c r="I17" s="151"/>
      <c r="J17" s="151"/>
      <c r="K17" s="151"/>
      <c r="L17" s="151"/>
      <c r="M17" s="151"/>
      <c r="N17" s="37"/>
      <c r="S17" s="39"/>
      <c r="T17" s="39"/>
    </row>
    <row r="18" spans="1:20" s="5" customFormat="1" ht="15" customHeight="1" x14ac:dyDescent="0.2">
      <c r="A18" s="44"/>
      <c r="B18" s="151" t="s">
        <v>12</v>
      </c>
      <c r="C18" s="26"/>
      <c r="D18" s="26"/>
      <c r="E18" s="166"/>
      <c r="F18" s="166"/>
      <c r="G18" s="166"/>
      <c r="H18" s="166"/>
      <c r="I18" s="166"/>
      <c r="J18" s="166"/>
      <c r="K18" s="166"/>
      <c r="L18" s="166"/>
      <c r="M18" s="166"/>
      <c r="N18" s="46"/>
      <c r="S18" s="6"/>
      <c r="T18" s="6"/>
    </row>
    <row r="19" spans="1:20" s="5" customFormat="1" ht="3.75" customHeight="1" x14ac:dyDescent="0.2">
      <c r="A19" s="40"/>
      <c r="B19" s="41"/>
      <c r="C19" s="41"/>
      <c r="D19" s="41"/>
      <c r="E19" s="41"/>
      <c r="F19" s="42"/>
      <c r="G19" s="41"/>
      <c r="H19" s="41"/>
      <c r="I19" s="41"/>
      <c r="J19" s="41"/>
      <c r="K19" s="41"/>
      <c r="L19" s="41"/>
      <c r="M19" s="41"/>
      <c r="N19" s="43"/>
      <c r="S19" s="6"/>
      <c r="T19" s="6"/>
    </row>
    <row r="20" spans="1:20" s="5" customFormat="1" ht="12.75" x14ac:dyDescent="0.2">
      <c r="A20" s="44"/>
      <c r="B20" s="47" t="s">
        <v>13</v>
      </c>
      <c r="C20" s="26"/>
      <c r="D20" s="26"/>
      <c r="E20" s="26"/>
      <c r="F20" s="45"/>
      <c r="G20" s="26"/>
      <c r="H20" s="26"/>
      <c r="I20" s="26"/>
      <c r="J20" s="26"/>
      <c r="K20" s="26"/>
      <c r="L20" s="26"/>
      <c r="M20" s="26"/>
      <c r="N20" s="46"/>
      <c r="S20" s="6"/>
      <c r="T20" s="6"/>
    </row>
    <row r="21" spans="1:20" s="13" customFormat="1" ht="15" customHeight="1" x14ac:dyDescent="0.2">
      <c r="A21" s="49"/>
      <c r="B21" s="30" t="s">
        <v>14</v>
      </c>
      <c r="C21" s="50"/>
      <c r="D21" s="50"/>
      <c r="E21" s="50"/>
      <c r="F21" s="51"/>
      <c r="G21" s="50"/>
      <c r="H21" s="50"/>
      <c r="I21" s="50"/>
      <c r="J21" s="50"/>
      <c r="K21" s="50"/>
      <c r="L21" s="50"/>
      <c r="M21" s="50"/>
      <c r="N21" s="52"/>
      <c r="S21" s="18"/>
      <c r="T21" s="18"/>
    </row>
    <row r="22" spans="1:20" s="13" customFormat="1" ht="4.5" customHeight="1" x14ac:dyDescent="0.2">
      <c r="A22" s="53"/>
      <c r="B22" s="54"/>
      <c r="C22" s="16"/>
      <c r="D22" s="16"/>
      <c r="E22" s="16"/>
      <c r="F22" s="55"/>
      <c r="G22" s="16"/>
      <c r="H22" s="16"/>
      <c r="I22" s="16"/>
      <c r="J22" s="16"/>
      <c r="K22" s="16"/>
      <c r="L22" s="16"/>
      <c r="M22" s="16"/>
      <c r="N22" s="12"/>
      <c r="S22" s="18"/>
      <c r="T22" s="18"/>
    </row>
    <row r="23" spans="1:20" s="38" customFormat="1" ht="15" customHeight="1" x14ac:dyDescent="0.2">
      <c r="A23" s="34"/>
      <c r="B23" s="56"/>
      <c r="C23" s="151" t="s">
        <v>15</v>
      </c>
      <c r="D23" s="151"/>
      <c r="E23" s="57"/>
      <c r="F23" s="48"/>
      <c r="G23" s="151" t="s">
        <v>16</v>
      </c>
      <c r="H23" s="151"/>
      <c r="I23" s="151"/>
      <c r="J23" s="151"/>
      <c r="K23" s="58" t="s">
        <v>17</v>
      </c>
      <c r="L23" s="167"/>
      <c r="M23" s="168"/>
      <c r="N23" s="37"/>
      <c r="S23" s="39"/>
      <c r="T23" s="39"/>
    </row>
    <row r="24" spans="1:20" s="5" customFormat="1" ht="4.5" customHeight="1" x14ac:dyDescent="0.2">
      <c r="A24" s="44"/>
      <c r="B24" s="26"/>
      <c r="C24" s="26"/>
      <c r="D24" s="26"/>
      <c r="E24" s="26"/>
      <c r="F24" s="45"/>
      <c r="G24" s="26"/>
      <c r="H24" s="26"/>
      <c r="I24" s="26"/>
      <c r="J24" s="26"/>
      <c r="K24" s="26"/>
      <c r="L24" s="26"/>
      <c r="M24" s="26"/>
      <c r="N24" s="46"/>
      <c r="S24" s="6"/>
      <c r="T24" s="6"/>
    </row>
    <row r="25" spans="1:20" s="38" customFormat="1" ht="15" customHeight="1" x14ac:dyDescent="0.2">
      <c r="A25" s="34"/>
      <c r="B25" s="56"/>
      <c r="C25" s="151" t="s">
        <v>18</v>
      </c>
      <c r="D25" s="151"/>
      <c r="E25" s="57"/>
      <c r="F25" s="48"/>
      <c r="G25" s="151" t="s">
        <v>19</v>
      </c>
      <c r="H25" s="151"/>
      <c r="I25" s="151"/>
      <c r="J25" s="151"/>
      <c r="K25" s="151"/>
      <c r="L25" s="151"/>
      <c r="M25" s="151"/>
      <c r="N25" s="37"/>
      <c r="S25" s="39"/>
      <c r="T25" s="39"/>
    </row>
    <row r="26" spans="1:20" s="5" customFormat="1" ht="4.5" customHeight="1" x14ac:dyDescent="0.2">
      <c r="A26" s="44"/>
      <c r="B26" s="41"/>
      <c r="C26" s="41"/>
      <c r="D26" s="41"/>
      <c r="E26" s="41"/>
      <c r="F26" s="42"/>
      <c r="G26" s="41"/>
      <c r="H26" s="41"/>
      <c r="I26" s="41"/>
      <c r="J26" s="41"/>
      <c r="K26" s="41"/>
      <c r="L26" s="41"/>
      <c r="M26" s="41"/>
      <c r="N26" s="43"/>
      <c r="S26" s="6"/>
      <c r="T26" s="6"/>
    </row>
    <row r="27" spans="1:20" s="5" customFormat="1" ht="3.75" customHeight="1" x14ac:dyDescent="0.2">
      <c r="A27" s="44"/>
      <c r="B27" s="26"/>
      <c r="C27" s="26"/>
      <c r="D27" s="26"/>
      <c r="E27" s="26"/>
      <c r="F27" s="45"/>
      <c r="G27" s="26"/>
      <c r="H27" s="26"/>
      <c r="I27" s="26"/>
      <c r="J27" s="26"/>
      <c r="K27" s="26"/>
      <c r="L27" s="26"/>
      <c r="M27" s="26"/>
      <c r="N27" s="46"/>
      <c r="S27" s="6"/>
      <c r="T27" s="6"/>
    </row>
    <row r="28" spans="1:20" s="5" customFormat="1" ht="12.75" x14ac:dyDescent="0.2">
      <c r="A28" s="44"/>
      <c r="B28" s="54" t="s">
        <v>72</v>
      </c>
      <c r="C28" s="26"/>
      <c r="D28" s="26"/>
      <c r="E28" s="26"/>
      <c r="F28" s="45"/>
      <c r="G28" s="26"/>
      <c r="H28" s="26"/>
      <c r="I28" s="26"/>
      <c r="J28" s="26"/>
      <c r="K28" s="26"/>
      <c r="L28" s="26"/>
      <c r="M28" s="26"/>
      <c r="N28" s="46"/>
      <c r="S28" s="6"/>
      <c r="T28" s="6"/>
    </row>
    <row r="29" spans="1:20" s="38" customFormat="1" ht="15" customHeight="1" x14ac:dyDescent="0.2">
      <c r="A29" s="34"/>
      <c r="B29" s="26"/>
      <c r="E29" s="129">
        <v>39</v>
      </c>
      <c r="F29" s="151" t="s">
        <v>75</v>
      </c>
      <c r="G29" s="101"/>
      <c r="H29" s="101"/>
      <c r="I29" s="75"/>
      <c r="J29" s="141"/>
      <c r="L29" s="151"/>
      <c r="M29" s="151"/>
      <c r="N29" s="37"/>
      <c r="S29" s="39"/>
      <c r="T29" s="39"/>
    </row>
    <row r="30" spans="1:20" s="5" customFormat="1" ht="4.5" customHeight="1" x14ac:dyDescent="0.2">
      <c r="A30" s="40"/>
      <c r="B30" s="41"/>
      <c r="C30" s="41"/>
      <c r="D30" s="41"/>
      <c r="E30" s="41"/>
      <c r="F30" s="42"/>
      <c r="G30" s="41"/>
      <c r="H30" s="41"/>
      <c r="I30" s="41"/>
      <c r="J30" s="41"/>
      <c r="K30" s="41"/>
      <c r="L30" s="41"/>
      <c r="M30" s="41"/>
      <c r="N30" s="43"/>
      <c r="S30" s="6"/>
      <c r="T30" s="6"/>
    </row>
    <row r="31" spans="1:20" s="26" customFormat="1" ht="12.75" x14ac:dyDescent="0.2">
      <c r="A31" s="44"/>
      <c r="B31" s="47" t="s">
        <v>20</v>
      </c>
      <c r="F31" s="45"/>
      <c r="N31" s="46"/>
      <c r="S31" s="60"/>
      <c r="T31" s="60"/>
    </row>
    <row r="32" spans="1:20" s="13" customFormat="1" ht="15" customHeight="1" x14ac:dyDescent="0.2">
      <c r="A32" s="49"/>
      <c r="B32" s="30" t="s">
        <v>21</v>
      </c>
      <c r="C32" s="50"/>
      <c r="D32" s="50"/>
      <c r="E32" s="50"/>
      <c r="F32" s="51"/>
      <c r="G32" s="50"/>
      <c r="H32" s="50"/>
      <c r="I32" s="50"/>
      <c r="J32" s="50"/>
      <c r="K32" s="50"/>
      <c r="L32" s="50"/>
      <c r="M32" s="50"/>
      <c r="N32" s="52"/>
      <c r="S32" s="18"/>
      <c r="T32" s="18"/>
    </row>
    <row r="33" spans="1:21" s="13" customFormat="1" ht="3.75" customHeight="1" x14ac:dyDescent="0.2">
      <c r="A33" s="53"/>
      <c r="B33" s="16"/>
      <c r="C33" s="16"/>
      <c r="D33" s="16"/>
      <c r="E33" s="16"/>
      <c r="F33" s="55"/>
      <c r="G33" s="16"/>
      <c r="H33" s="16"/>
      <c r="I33" s="16"/>
      <c r="J33" s="16"/>
      <c r="K33" s="16"/>
      <c r="L33" s="16"/>
      <c r="M33" s="16"/>
      <c r="N33" s="12"/>
      <c r="S33" s="18"/>
      <c r="T33" s="18"/>
    </row>
    <row r="34" spans="1:21" s="5" customFormat="1" ht="12.75" x14ac:dyDescent="0.2">
      <c r="A34" s="44"/>
      <c r="B34" s="26"/>
      <c r="C34" s="26"/>
      <c r="D34" s="149" t="s">
        <v>22</v>
      </c>
      <c r="E34" s="61"/>
      <c r="F34" s="62"/>
      <c r="G34" s="61"/>
      <c r="H34" s="26"/>
      <c r="I34" s="61"/>
      <c r="J34" s="26"/>
      <c r="K34" s="61"/>
      <c r="L34" s="26"/>
      <c r="M34" s="169" t="s">
        <v>23</v>
      </c>
      <c r="N34" s="46"/>
      <c r="S34" s="6"/>
      <c r="T34" s="6"/>
    </row>
    <row r="35" spans="1:21" s="38" customFormat="1" ht="11.25" x14ac:dyDescent="0.2">
      <c r="A35" s="34"/>
      <c r="B35" s="151" t="s">
        <v>9</v>
      </c>
      <c r="C35" s="151"/>
      <c r="D35" s="151"/>
      <c r="E35" s="59"/>
      <c r="F35" s="48"/>
      <c r="G35" s="63"/>
      <c r="H35" s="151"/>
      <c r="I35" s="63"/>
      <c r="J35" s="151"/>
      <c r="K35" s="63"/>
      <c r="L35" s="151"/>
      <c r="M35" s="170"/>
      <c r="N35" s="37"/>
      <c r="S35" s="39"/>
      <c r="T35" s="39"/>
    </row>
    <row r="36" spans="1:21" s="38" customFormat="1" ht="11.25" x14ac:dyDescent="0.2">
      <c r="A36" s="34"/>
      <c r="B36" s="151" t="s">
        <v>24</v>
      </c>
      <c r="C36" s="151"/>
      <c r="D36" s="151"/>
      <c r="E36" s="59"/>
      <c r="F36" s="48"/>
      <c r="G36" s="63"/>
      <c r="H36" s="151"/>
      <c r="I36" s="63"/>
      <c r="J36" s="151"/>
      <c r="K36" s="63"/>
      <c r="L36" s="151"/>
      <c r="M36" s="171"/>
      <c r="N36" s="37"/>
      <c r="S36" s="39"/>
      <c r="T36" s="39"/>
    </row>
    <row r="37" spans="1:21" ht="3.75" customHeight="1" x14ac:dyDescent="0.25">
      <c r="A37" s="64"/>
      <c r="B37" s="65"/>
      <c r="C37" s="65"/>
      <c r="D37" s="65"/>
      <c r="E37" s="66"/>
      <c r="F37" s="67"/>
      <c r="G37" s="65"/>
      <c r="H37" s="65"/>
      <c r="I37" s="65"/>
      <c r="J37" s="68"/>
      <c r="K37" s="68"/>
      <c r="L37" s="68"/>
      <c r="M37" s="68"/>
      <c r="N37" s="69"/>
    </row>
    <row r="38" spans="1:21" ht="3.75" customHeight="1" x14ac:dyDescent="0.25">
      <c r="A38" s="34"/>
      <c r="B38" s="151"/>
      <c r="C38" s="151"/>
      <c r="D38" s="151"/>
      <c r="E38" s="151"/>
      <c r="F38" s="48"/>
      <c r="G38" s="151"/>
      <c r="H38" s="151"/>
      <c r="I38" s="151"/>
      <c r="J38" s="68"/>
      <c r="K38" s="68"/>
      <c r="L38" s="68"/>
      <c r="M38" s="68"/>
      <c r="N38" s="69"/>
    </row>
    <row r="39" spans="1:21" x14ac:dyDescent="0.25">
      <c r="A39" s="53"/>
      <c r="B39" s="54" t="s">
        <v>74</v>
      </c>
      <c r="C39" s="16"/>
      <c r="D39" s="16"/>
      <c r="E39" s="70"/>
      <c r="F39" s="55"/>
      <c r="G39" s="16"/>
      <c r="H39" s="16"/>
      <c r="I39" s="16"/>
      <c r="J39" s="68"/>
      <c r="K39" s="68"/>
      <c r="L39" s="68"/>
      <c r="M39" s="68"/>
      <c r="N39" s="69"/>
      <c r="R39" s="13"/>
      <c r="S39" s="126">
        <f>E44</f>
        <v>1</v>
      </c>
      <c r="T39" s="126">
        <f>(E41*E74+G41*G74+I41*I74+K41*K74)/12/E29</f>
        <v>1</v>
      </c>
      <c r="U39" s="13"/>
    </row>
    <row r="40" spans="1:21" ht="3.75" customHeight="1" x14ac:dyDescent="0.25">
      <c r="A40" s="34"/>
      <c r="B40" s="151"/>
      <c r="C40" s="151"/>
      <c r="D40" s="151"/>
      <c r="E40" s="151"/>
      <c r="F40" s="48"/>
      <c r="G40" s="151"/>
      <c r="H40" s="151"/>
      <c r="I40" s="151"/>
      <c r="J40" s="68"/>
      <c r="K40" s="68"/>
      <c r="L40" s="68"/>
      <c r="M40" s="68"/>
      <c r="N40" s="69"/>
      <c r="R40" s="38"/>
      <c r="S40" s="126"/>
      <c r="T40" s="126"/>
      <c r="U40" s="38"/>
    </row>
    <row r="41" spans="1:21" ht="15" customHeight="1" x14ac:dyDescent="0.25">
      <c r="A41" s="34"/>
      <c r="B41" s="151" t="s">
        <v>79</v>
      </c>
      <c r="C41" s="151"/>
      <c r="D41" s="151"/>
      <c r="E41" s="131">
        <v>39</v>
      </c>
      <c r="F41" s="132"/>
      <c r="G41" s="131"/>
      <c r="H41" s="133"/>
      <c r="I41" s="131"/>
      <c r="J41" s="133"/>
      <c r="K41" s="131"/>
      <c r="L41" s="153" t="s">
        <v>75</v>
      </c>
      <c r="M41" s="68"/>
      <c r="N41" s="69"/>
      <c r="R41" s="38"/>
      <c r="S41" s="126"/>
      <c r="T41" s="126"/>
      <c r="U41" s="38"/>
    </row>
    <row r="42" spans="1:21" ht="15" customHeight="1" x14ac:dyDescent="0.25">
      <c r="A42" s="34"/>
      <c r="B42" s="151" t="s">
        <v>80</v>
      </c>
      <c r="C42" s="151"/>
      <c r="D42" s="151"/>
      <c r="E42" s="131">
        <v>39</v>
      </c>
      <c r="F42" s="132"/>
      <c r="G42" s="131"/>
      <c r="H42" s="133"/>
      <c r="I42" s="131"/>
      <c r="J42" s="133"/>
      <c r="K42" s="131"/>
      <c r="L42" s="153" t="s">
        <v>73</v>
      </c>
      <c r="M42" s="68"/>
      <c r="N42" s="69"/>
      <c r="R42" s="38"/>
      <c r="S42" s="126"/>
      <c r="T42" s="126"/>
      <c r="U42" s="38"/>
    </row>
    <row r="43" spans="1:21" ht="15" customHeight="1" x14ac:dyDescent="0.25">
      <c r="A43" s="161" t="s">
        <v>77</v>
      </c>
      <c r="B43" s="162"/>
      <c r="C43" s="151" t="s">
        <v>74</v>
      </c>
      <c r="D43" s="151"/>
      <c r="E43" s="128">
        <f>E42/E29</f>
        <v>1</v>
      </c>
      <c r="F43" s="48"/>
      <c r="G43" s="128">
        <f>G42/E29</f>
        <v>0</v>
      </c>
      <c r="H43" s="151"/>
      <c r="I43" s="128">
        <f>I42/E29</f>
        <v>0</v>
      </c>
      <c r="J43" s="68"/>
      <c r="K43" s="128">
        <f>K42/E29</f>
        <v>0</v>
      </c>
      <c r="L43" s="127"/>
      <c r="M43" s="68"/>
      <c r="N43" s="69"/>
      <c r="R43" s="38"/>
      <c r="S43" s="126"/>
      <c r="T43" s="126"/>
      <c r="U43" s="38"/>
    </row>
    <row r="44" spans="1:21" ht="15" customHeight="1" x14ac:dyDescent="0.25">
      <c r="A44" s="161" t="s">
        <v>77</v>
      </c>
      <c r="B44" s="162"/>
      <c r="C44" s="151" t="s">
        <v>74</v>
      </c>
      <c r="D44" s="151"/>
      <c r="E44" s="163">
        <f>(E42*E74+G42*G74+I42*I74+K42*K74)/12/E29</f>
        <v>1</v>
      </c>
      <c r="F44" s="163"/>
      <c r="G44" s="163"/>
      <c r="H44" s="163"/>
      <c r="I44" s="163"/>
      <c r="J44" s="163"/>
      <c r="K44" s="163"/>
      <c r="L44" s="127" t="s">
        <v>76</v>
      </c>
      <c r="M44" s="68"/>
      <c r="N44" s="69"/>
      <c r="R44" s="38"/>
      <c r="S44" s="126"/>
      <c r="T44" s="126"/>
      <c r="U44" s="38"/>
    </row>
    <row r="45" spans="1:21" ht="3.75" customHeight="1" x14ac:dyDescent="0.25">
      <c r="A45" s="34"/>
      <c r="B45" s="151"/>
      <c r="C45" s="151"/>
      <c r="D45" s="151"/>
      <c r="E45" s="151"/>
      <c r="F45" s="48"/>
      <c r="G45" s="151"/>
      <c r="H45" s="151"/>
      <c r="I45" s="151"/>
      <c r="J45" s="68"/>
      <c r="K45" s="68"/>
      <c r="L45" s="68"/>
      <c r="M45" s="68"/>
      <c r="N45" s="69"/>
      <c r="R45" s="38"/>
      <c r="S45" s="126"/>
      <c r="T45" s="126"/>
      <c r="U45" s="38"/>
    </row>
    <row r="46" spans="1:21" ht="15" customHeight="1" x14ac:dyDescent="0.25">
      <c r="A46" s="53"/>
      <c r="B46" s="54" t="s">
        <v>81</v>
      </c>
      <c r="C46" s="16"/>
      <c r="D46" s="16"/>
      <c r="E46" s="151"/>
      <c r="F46" s="48"/>
      <c r="G46" s="151"/>
      <c r="H46" s="151"/>
      <c r="I46" s="151"/>
      <c r="J46" s="68"/>
      <c r="K46" s="68"/>
      <c r="L46" s="68"/>
      <c r="M46" s="68"/>
      <c r="N46" s="69"/>
      <c r="R46" s="38"/>
      <c r="S46" s="126"/>
      <c r="T46" s="126"/>
      <c r="U46" s="38"/>
    </row>
    <row r="47" spans="1:21" ht="3.75" customHeight="1" x14ac:dyDescent="0.25">
      <c r="A47" s="34"/>
      <c r="B47" s="151"/>
      <c r="C47" s="151"/>
      <c r="D47" s="151"/>
      <c r="E47" s="151"/>
      <c r="F47" s="48"/>
      <c r="G47" s="151"/>
      <c r="H47" s="151"/>
      <c r="I47" s="151"/>
      <c r="J47" s="68"/>
      <c r="K47" s="68"/>
      <c r="L47" s="68"/>
      <c r="M47" s="68"/>
      <c r="N47" s="69"/>
      <c r="R47" s="38"/>
      <c r="S47" s="126"/>
      <c r="T47" s="126"/>
      <c r="U47" s="38"/>
    </row>
    <row r="48" spans="1:21" x14ac:dyDescent="0.25">
      <c r="A48" s="34"/>
      <c r="B48" s="151" t="s">
        <v>25</v>
      </c>
      <c r="C48" s="151"/>
      <c r="D48" s="151"/>
      <c r="E48" s="71"/>
      <c r="F48" s="72" t="s">
        <v>26</v>
      </c>
      <c r="G48" s="71"/>
      <c r="H48" s="73" t="s">
        <v>26</v>
      </c>
      <c r="I48" s="71"/>
      <c r="J48" s="72" t="s">
        <v>26</v>
      </c>
      <c r="K48" s="71"/>
      <c r="L48" s="90" t="s">
        <v>26</v>
      </c>
      <c r="M48" s="68"/>
      <c r="N48" s="69"/>
      <c r="R48" s="38"/>
      <c r="S48" s="126"/>
      <c r="T48" s="126"/>
      <c r="U48" s="38"/>
    </row>
    <row r="49" spans="1:21" x14ac:dyDescent="0.25">
      <c r="A49" s="34"/>
      <c r="B49" s="155" t="s">
        <v>27</v>
      </c>
      <c r="C49" s="155"/>
      <c r="D49" s="156"/>
      <c r="E49" s="71"/>
      <c r="F49" s="139" t="s">
        <v>26</v>
      </c>
      <c r="G49" s="71"/>
      <c r="H49" s="72" t="s">
        <v>26</v>
      </c>
      <c r="I49" s="71"/>
      <c r="J49" s="72" t="s">
        <v>26</v>
      </c>
      <c r="K49" s="71"/>
      <c r="L49" s="90" t="s">
        <v>26</v>
      </c>
      <c r="M49" s="91"/>
      <c r="N49" s="69"/>
      <c r="R49" s="38"/>
      <c r="S49" s="154" t="s">
        <v>28</v>
      </c>
      <c r="T49" s="154"/>
      <c r="U49" s="38" t="s">
        <v>29</v>
      </c>
    </row>
    <row r="50" spans="1:21" x14ac:dyDescent="0.25">
      <c r="A50" s="34"/>
      <c r="B50" s="155" t="s">
        <v>30</v>
      </c>
      <c r="C50" s="155"/>
      <c r="D50" s="156"/>
      <c r="E50" s="71"/>
      <c r="F50" s="139" t="s">
        <v>26</v>
      </c>
      <c r="G50" s="71"/>
      <c r="H50" s="72" t="s">
        <v>26</v>
      </c>
      <c r="I50" s="71"/>
      <c r="J50" s="72" t="s">
        <v>26</v>
      </c>
      <c r="K50" s="71"/>
      <c r="L50" s="90" t="s">
        <v>26</v>
      </c>
      <c r="M50" s="91"/>
      <c r="N50" s="69"/>
      <c r="R50" s="38"/>
      <c r="S50" s="150"/>
      <c r="T50" s="150"/>
      <c r="U50" s="38"/>
    </row>
    <row r="51" spans="1:21" x14ac:dyDescent="0.25">
      <c r="A51" s="34"/>
      <c r="B51" s="155" t="s">
        <v>30</v>
      </c>
      <c r="C51" s="155"/>
      <c r="D51" s="156"/>
      <c r="E51" s="140"/>
      <c r="F51" s="72" t="s">
        <v>26</v>
      </c>
      <c r="G51" s="140"/>
      <c r="H51" s="72" t="s">
        <v>26</v>
      </c>
      <c r="I51" s="71"/>
      <c r="J51" s="72" t="s">
        <v>26</v>
      </c>
      <c r="K51" s="71"/>
      <c r="L51" s="90" t="s">
        <v>26</v>
      </c>
      <c r="M51" s="91"/>
      <c r="N51" s="69"/>
      <c r="R51" s="38" t="s">
        <v>31</v>
      </c>
      <c r="S51" s="39">
        <f>(E48*E74+G48*G74+I48*I74+K48*K74)</f>
        <v>0</v>
      </c>
      <c r="T51" s="39">
        <f>S51/S39*T39</f>
        <v>0</v>
      </c>
      <c r="U51" s="38"/>
    </row>
    <row r="52" spans="1:21" x14ac:dyDescent="0.25">
      <c r="A52" s="74"/>
      <c r="B52" s="58"/>
      <c r="C52" s="75"/>
      <c r="D52" s="58" t="s">
        <v>32</v>
      </c>
      <c r="E52" s="76">
        <f>SUM(E48:E51)</f>
        <v>0</v>
      </c>
      <c r="F52" s="77" t="s">
        <v>26</v>
      </c>
      <c r="G52" s="76">
        <f>SUM(G48:G51)</f>
        <v>0</v>
      </c>
      <c r="H52" s="78" t="s">
        <v>26</v>
      </c>
      <c r="I52" s="76">
        <f>SUM(I48:I51)</f>
        <v>0</v>
      </c>
      <c r="J52" s="77" t="s">
        <v>26</v>
      </c>
      <c r="K52" s="76">
        <f>SUM(K48:K51)</f>
        <v>0</v>
      </c>
      <c r="L52" s="79" t="s">
        <v>26</v>
      </c>
      <c r="M52" s="68"/>
      <c r="N52" s="69"/>
      <c r="R52" s="38" t="s">
        <v>33</v>
      </c>
      <c r="S52" s="39">
        <f>E78</f>
        <v>0</v>
      </c>
      <c r="T52" s="39">
        <f>S52/S39*T39</f>
        <v>0</v>
      </c>
      <c r="U52" s="38"/>
    </row>
    <row r="53" spans="1:21" x14ac:dyDescent="0.25">
      <c r="A53" s="74"/>
      <c r="B53" s="58"/>
      <c r="C53" s="75"/>
      <c r="D53" s="58" t="s">
        <v>34</v>
      </c>
      <c r="E53" s="80"/>
      <c r="F53" s="77" t="s">
        <v>26</v>
      </c>
      <c r="G53" s="81"/>
      <c r="H53" s="77" t="s">
        <v>26</v>
      </c>
      <c r="I53" s="81"/>
      <c r="J53" s="77" t="s">
        <v>26</v>
      </c>
      <c r="K53" s="81"/>
      <c r="L53" s="79" t="s">
        <v>26</v>
      </c>
      <c r="M53" s="68"/>
      <c r="N53" s="69"/>
      <c r="R53" s="38"/>
      <c r="S53" s="39"/>
      <c r="T53" s="39"/>
      <c r="U53" s="38"/>
    </row>
    <row r="54" spans="1:21" ht="11.25" customHeight="1" x14ac:dyDescent="0.25">
      <c r="A54" s="34"/>
      <c r="B54" s="151"/>
      <c r="C54" s="151"/>
      <c r="D54" s="151"/>
      <c r="E54" s="82"/>
      <c r="F54" s="83"/>
      <c r="G54" s="84"/>
      <c r="H54" s="85"/>
      <c r="I54" s="84"/>
      <c r="J54" s="83"/>
      <c r="K54" s="84"/>
      <c r="L54" s="85"/>
      <c r="M54" s="68"/>
      <c r="N54" s="69"/>
      <c r="R54" s="38" t="s">
        <v>35</v>
      </c>
      <c r="S54" s="39">
        <f>S51+S52</f>
        <v>0</v>
      </c>
      <c r="T54" s="39">
        <f>T51+T52</f>
        <v>0</v>
      </c>
      <c r="U54" s="38"/>
    </row>
    <row r="55" spans="1:21" x14ac:dyDescent="0.25">
      <c r="A55" s="53"/>
      <c r="B55" s="54" t="s">
        <v>36</v>
      </c>
      <c r="C55" s="16"/>
      <c r="D55" s="16"/>
      <c r="E55" s="86"/>
      <c r="F55" s="87"/>
      <c r="G55" s="86"/>
      <c r="H55" s="88"/>
      <c r="I55" s="86"/>
      <c r="J55" s="87"/>
      <c r="K55" s="86"/>
      <c r="L55" s="88"/>
      <c r="M55" s="68"/>
      <c r="N55" s="69"/>
      <c r="R55" s="13" t="s">
        <v>37</v>
      </c>
      <c r="S55" s="18">
        <v>66150</v>
      </c>
      <c r="T55" s="18">
        <v>66150</v>
      </c>
      <c r="U55" s="39">
        <v>96600</v>
      </c>
    </row>
    <row r="56" spans="1:21" ht="3.75" customHeight="1" x14ac:dyDescent="0.25">
      <c r="A56" s="34"/>
      <c r="B56" s="151"/>
      <c r="C56" s="151"/>
      <c r="D56" s="151"/>
      <c r="E56" s="84"/>
      <c r="F56" s="83"/>
      <c r="G56" s="84"/>
      <c r="H56" s="85"/>
      <c r="I56" s="84"/>
      <c r="J56" s="83"/>
      <c r="K56" s="84"/>
      <c r="L56" s="85"/>
      <c r="M56" s="68"/>
      <c r="N56" s="69"/>
      <c r="R56" s="38"/>
      <c r="S56" s="39"/>
      <c r="T56" s="39"/>
      <c r="U56" s="38"/>
    </row>
    <row r="57" spans="1:21" s="38" customFormat="1" ht="15" customHeight="1" x14ac:dyDescent="0.2">
      <c r="A57" s="34"/>
      <c r="B57" s="151" t="s">
        <v>38</v>
      </c>
      <c r="C57" s="151"/>
      <c r="D57" s="151"/>
      <c r="E57" s="89">
        <f>IF(E42=0,0,IF(E48/E42*E41&gt;S60,(S60/E41*E42+E49+E51)*M57,E53*M57))</f>
        <v>0</v>
      </c>
      <c r="F57" s="135" t="s">
        <v>26</v>
      </c>
      <c r="G57" s="89">
        <f>IF(G42=0,0,IF(G48/G42*G41&gt;S60,(S60/G41*G42+G49+G51)*M57,G53*M57))</f>
        <v>0</v>
      </c>
      <c r="H57" s="136" t="s">
        <v>26</v>
      </c>
      <c r="I57" s="89">
        <f>IF(I42=0,0,IF(I48/I42*I41&gt;S60,(S60/I41*I42+I49+I51)*M57,I53*M57))</f>
        <v>0</v>
      </c>
      <c r="J57" s="137" t="s">
        <v>26</v>
      </c>
      <c r="K57" s="89">
        <f>IF(K42=0,0,IF(K48/K42*K41&gt;S60,(S60/K41*K42+K49+K51)*M57,K53*M57))</f>
        <v>0</v>
      </c>
      <c r="L57" s="90" t="s">
        <v>26</v>
      </c>
      <c r="M57" s="91">
        <v>1.2999999999999999E-2</v>
      </c>
      <c r="N57" s="37"/>
      <c r="R57" s="38" t="s">
        <v>39</v>
      </c>
      <c r="S57" s="39">
        <f>S54-S55</f>
        <v>-66150</v>
      </c>
      <c r="T57" s="39">
        <f>T54-T55</f>
        <v>-66150</v>
      </c>
    </row>
    <row r="58" spans="1:21" s="38" customFormat="1" ht="15" customHeight="1" x14ac:dyDescent="0.2">
      <c r="A58" s="34"/>
      <c r="B58" s="151" t="s">
        <v>40</v>
      </c>
      <c r="C58" s="151"/>
      <c r="D58" s="151"/>
      <c r="E58" s="89">
        <f>IF(E42=0,0,IF(E48/E42*E41&gt;U60,(U60/E41*E42+E49+E51)*M58,E53*M58))</f>
        <v>0</v>
      </c>
      <c r="F58" s="135" t="s">
        <v>26</v>
      </c>
      <c r="G58" s="89">
        <f>IF(G42=0,0,IF(G48/G42*G41&gt;U60,(U60/G41*G42+G49+G51)*M58,G53*M58))</f>
        <v>0</v>
      </c>
      <c r="H58" s="136" t="s">
        <v>26</v>
      </c>
      <c r="I58" s="89">
        <f>IF(I42=0,0,IF(I48/I42*I41&gt;U60,(U60/I41*I42+I49+I51)*M58,I53*M58))</f>
        <v>0</v>
      </c>
      <c r="J58" s="137" t="s">
        <v>26</v>
      </c>
      <c r="K58" s="89">
        <f>IF(K42=0,0,IF(K48/K42*K41&gt;T60,(T60/K41*K42+K49+K51)*M58,K53*M58))</f>
        <v>0</v>
      </c>
      <c r="L58" s="90" t="s">
        <v>26</v>
      </c>
      <c r="M58" s="91">
        <v>9.2999999999999999E-2</v>
      </c>
      <c r="N58" s="37"/>
      <c r="R58" s="38" t="s">
        <v>41</v>
      </c>
      <c r="S58" s="39">
        <f>S52-S57</f>
        <v>66150</v>
      </c>
      <c r="T58" s="39">
        <f>T52-T57</f>
        <v>66150</v>
      </c>
    </row>
    <row r="59" spans="1:21" s="38" customFormat="1" ht="15" customHeight="1" x14ac:dyDescent="0.2">
      <c r="A59" s="34"/>
      <c r="B59" s="151" t="s">
        <v>42</v>
      </c>
      <c r="C59" s="151"/>
      <c r="D59" s="151"/>
      <c r="E59" s="89">
        <f>IF(E42=0,0,IF(E48/E42*E41&gt;U60,(U60/E41*E42+E49+E51)*M59,E53*M59))</f>
        <v>0</v>
      </c>
      <c r="F59" s="135" t="s">
        <v>26</v>
      </c>
      <c r="G59" s="89">
        <f>IF(G42=0,0,IF(G48/G42*G41&gt;U60,(U60/G41*G42+G49+G51)*M59,G53*M59))</f>
        <v>0</v>
      </c>
      <c r="H59" s="136" t="s">
        <v>26</v>
      </c>
      <c r="I59" s="89">
        <f>IF(I42=0,0,IF(I48/I42*I41&gt;U60,(U60/I41*I42+I49+I51)*M59,I53*M59))</f>
        <v>0</v>
      </c>
      <c r="J59" s="137" t="s">
        <v>26</v>
      </c>
      <c r="K59" s="89">
        <f>IF(K42=0,0,IF(K48/K42*K41&gt;T60,(T60/K41*K42+K49+K51)*M59,K53*M59))</f>
        <v>0</v>
      </c>
      <c r="L59" s="90" t="s">
        <v>26</v>
      </c>
      <c r="M59" s="91">
        <v>1.2999999999999999E-2</v>
      </c>
      <c r="N59" s="37"/>
      <c r="R59" s="38" t="s">
        <v>43</v>
      </c>
      <c r="S59" s="92">
        <f>M79-M57-M60-M61</f>
        <v>0.106</v>
      </c>
      <c r="T59" s="92">
        <f>M79-M57-M60-M61</f>
        <v>0.106</v>
      </c>
    </row>
    <row r="60" spans="1:21" s="38" customFormat="1" ht="15" customHeight="1" x14ac:dyDescent="0.2">
      <c r="A60" s="34"/>
      <c r="B60" s="151" t="s">
        <v>44</v>
      </c>
      <c r="C60" s="151"/>
      <c r="D60" s="151"/>
      <c r="E60" s="89">
        <f>IF(E42=0,0,IF(E48/E42*E41&gt;S60,(S60/E41*E42+E49+E51)*M60,E53*M60))</f>
        <v>0</v>
      </c>
      <c r="F60" s="135" t="s">
        <v>26</v>
      </c>
      <c r="G60" s="89">
        <f>IF(G42=0,0,IF(G48/G42*G41&gt;S60,(S60/G41*G42+G49+G51)*M60,G53*M60))</f>
        <v>0</v>
      </c>
      <c r="H60" s="136" t="s">
        <v>26</v>
      </c>
      <c r="I60" s="89">
        <f>IF(I42=0,0,IF(I48/I42*I41&gt;S60,(S60/I41*I42+I49+I51)*M60,I53*M60))</f>
        <v>0</v>
      </c>
      <c r="J60" s="137" t="s">
        <v>26</v>
      </c>
      <c r="K60" s="89">
        <f>IF(K42=0,0,IF(K48/K42*K41&gt;S60,(S60/K41*K42+K49+K51)*M60,K53*M60))</f>
        <v>0</v>
      </c>
      <c r="L60" s="90" t="s">
        <v>26</v>
      </c>
      <c r="M60" s="91">
        <v>7.2999999999999995E-2</v>
      </c>
      <c r="N60" s="37"/>
      <c r="R60" s="38" t="s">
        <v>45</v>
      </c>
      <c r="S60" s="39">
        <v>5512.5</v>
      </c>
      <c r="T60" s="39">
        <v>5512.5</v>
      </c>
      <c r="U60" s="39">
        <v>8050</v>
      </c>
    </row>
    <row r="61" spans="1:21" s="38" customFormat="1" ht="15" customHeight="1" x14ac:dyDescent="0.2">
      <c r="A61" s="34"/>
      <c r="B61" s="152" t="s">
        <v>46</v>
      </c>
      <c r="C61" s="151"/>
      <c r="D61" s="151"/>
      <c r="E61" s="89">
        <f>IF(E42=0,0,IF(E48/E42*E41&gt;S60,(S60/E41*E42+E49+E51)*M61,E53*M61))</f>
        <v>0</v>
      </c>
      <c r="F61" s="135" t="s">
        <v>26</v>
      </c>
      <c r="G61" s="89">
        <f>IF(G42=0,0,IF(G48/G42*G41&gt;S60,(S60/G41*G42+G49+G51)*M61,G53*M61))</f>
        <v>0</v>
      </c>
      <c r="H61" s="136" t="s">
        <v>26</v>
      </c>
      <c r="I61" s="89">
        <f>IF(I42=0,0,IF(I48/I42*I41&gt;S60,(S60/I41*I42+I49+I51)*M61,I53*M61))</f>
        <v>0</v>
      </c>
      <c r="J61" s="137" t="s">
        <v>26</v>
      </c>
      <c r="K61" s="89">
        <f>IF(K42=0,0,IF(K48/K42*K41&gt;S60,(S60/K41*K42+K49+K51)*M61,K53*M61))</f>
        <v>0</v>
      </c>
      <c r="L61" s="90" t="s">
        <v>26</v>
      </c>
      <c r="M61" s="91"/>
      <c r="N61" s="37"/>
    </row>
    <row r="62" spans="1:21" s="38" customFormat="1" ht="15" customHeight="1" x14ac:dyDescent="0.2">
      <c r="A62" s="34"/>
      <c r="B62" s="75"/>
      <c r="C62" s="75"/>
      <c r="D62" s="58" t="s">
        <v>32</v>
      </c>
      <c r="E62" s="93">
        <f>SUM(E57:E61)</f>
        <v>0</v>
      </c>
      <c r="F62" s="72" t="s">
        <v>26</v>
      </c>
      <c r="G62" s="93">
        <f>SUM(G57:G61)</f>
        <v>0</v>
      </c>
      <c r="H62" s="73" t="s">
        <v>26</v>
      </c>
      <c r="I62" s="93">
        <f>SUM(I57:I61)</f>
        <v>0</v>
      </c>
      <c r="J62" s="90" t="s">
        <v>26</v>
      </c>
      <c r="K62" s="93">
        <f>SUM(K57:K61)</f>
        <v>0</v>
      </c>
      <c r="L62" s="90" t="s">
        <v>26</v>
      </c>
      <c r="M62" s="152"/>
      <c r="N62" s="37"/>
      <c r="S62" s="39"/>
      <c r="T62" s="39"/>
    </row>
    <row r="63" spans="1:21" s="38" customFormat="1" ht="15" customHeight="1" x14ac:dyDescent="0.2">
      <c r="A63" s="34"/>
      <c r="B63" s="54" t="s">
        <v>47</v>
      </c>
      <c r="C63" s="75"/>
      <c r="D63" s="58"/>
      <c r="E63" s="94"/>
      <c r="F63" s="95"/>
      <c r="G63" s="94"/>
      <c r="H63" s="96"/>
      <c r="I63" s="94"/>
      <c r="J63" s="97"/>
      <c r="K63" s="94"/>
      <c r="L63" s="97"/>
      <c r="M63" s="152"/>
      <c r="N63" s="37"/>
      <c r="S63" s="39"/>
      <c r="T63" s="39"/>
    </row>
    <row r="64" spans="1:21" s="38" customFormat="1" ht="15" customHeight="1" x14ac:dyDescent="0.2">
      <c r="A64" s="34"/>
      <c r="B64" s="151" t="s">
        <v>48</v>
      </c>
      <c r="C64" s="151"/>
      <c r="D64" s="151"/>
      <c r="E64" s="89">
        <f>(E52-E51)*M64</f>
        <v>0</v>
      </c>
      <c r="F64" s="135" t="s">
        <v>26</v>
      </c>
      <c r="G64" s="89">
        <f>(G52-G51)*M64</f>
        <v>0</v>
      </c>
      <c r="H64" s="136" t="s">
        <v>26</v>
      </c>
      <c r="I64" s="89">
        <f>(I52-I51)*M64</f>
        <v>0</v>
      </c>
      <c r="J64" s="137" t="s">
        <v>26</v>
      </c>
      <c r="K64" s="89">
        <f>(K52-K51)*M64</f>
        <v>0</v>
      </c>
      <c r="L64" s="90" t="s">
        <v>26</v>
      </c>
      <c r="M64" s="91"/>
      <c r="N64" s="37"/>
      <c r="S64" s="39"/>
      <c r="T64" s="39"/>
    </row>
    <row r="65" spans="1:21" s="38" customFormat="1" ht="15" customHeight="1" x14ac:dyDescent="0.2">
      <c r="A65" s="34"/>
      <c r="B65" s="155"/>
      <c r="C65" s="155"/>
      <c r="D65" s="156"/>
      <c r="E65" s="89">
        <f>$E$53*M65</f>
        <v>0</v>
      </c>
      <c r="F65" s="135" t="s">
        <v>26</v>
      </c>
      <c r="G65" s="89">
        <f>$G$53*M65</f>
        <v>0</v>
      </c>
      <c r="H65" s="136" t="s">
        <v>26</v>
      </c>
      <c r="I65" s="89">
        <f>$I$53*M65</f>
        <v>0</v>
      </c>
      <c r="J65" s="137" t="s">
        <v>26</v>
      </c>
      <c r="K65" s="89">
        <f>$K$53*M65</f>
        <v>0</v>
      </c>
      <c r="L65" s="90" t="s">
        <v>26</v>
      </c>
      <c r="M65" s="91"/>
      <c r="N65" s="37"/>
      <c r="S65" s="39"/>
      <c r="T65" s="39"/>
    </row>
    <row r="66" spans="1:21" s="38" customFormat="1" ht="15" customHeight="1" x14ac:dyDescent="0.2">
      <c r="A66" s="34"/>
      <c r="B66" s="75"/>
      <c r="C66" s="75"/>
      <c r="D66" s="58" t="s">
        <v>32</v>
      </c>
      <c r="E66" s="93">
        <f>SUM(E64:E65)</f>
        <v>0</v>
      </c>
      <c r="F66" s="72" t="s">
        <v>26</v>
      </c>
      <c r="G66" s="93">
        <f>SUM(G64:G65)</f>
        <v>0</v>
      </c>
      <c r="H66" s="73" t="s">
        <v>26</v>
      </c>
      <c r="I66" s="93">
        <f>SUM(I64:I65)</f>
        <v>0</v>
      </c>
      <c r="J66" s="90" t="s">
        <v>26</v>
      </c>
      <c r="K66" s="93">
        <f>SUM(K64:K65)</f>
        <v>0</v>
      </c>
      <c r="L66" s="90" t="s">
        <v>26</v>
      </c>
      <c r="M66" s="152"/>
      <c r="N66" s="37"/>
      <c r="S66" s="39"/>
      <c r="T66" s="39"/>
    </row>
    <row r="67" spans="1:21" s="38" customFormat="1" ht="15" customHeight="1" x14ac:dyDescent="0.2">
      <c r="A67" s="34"/>
      <c r="B67" s="54" t="s">
        <v>49</v>
      </c>
      <c r="C67" s="75"/>
      <c r="D67" s="58"/>
      <c r="E67" s="94"/>
      <c r="F67" s="95"/>
      <c r="G67" s="94"/>
      <c r="H67" s="96"/>
      <c r="I67" s="94"/>
      <c r="J67" s="97"/>
      <c r="K67" s="94"/>
      <c r="L67" s="97"/>
      <c r="M67" s="152"/>
      <c r="N67" s="37"/>
      <c r="S67" s="39"/>
      <c r="T67" s="39"/>
    </row>
    <row r="68" spans="1:21" s="38" customFormat="1" ht="15" customHeight="1" x14ac:dyDescent="0.2">
      <c r="A68" s="34"/>
      <c r="B68" s="98" t="s">
        <v>50</v>
      </c>
      <c r="C68" s="151"/>
      <c r="D68" s="151"/>
      <c r="E68" s="89">
        <f>$E$53*M68</f>
        <v>0</v>
      </c>
      <c r="F68" s="135" t="s">
        <v>26</v>
      </c>
      <c r="G68" s="89">
        <f>$G$53*M68</f>
        <v>0</v>
      </c>
      <c r="H68" s="136" t="s">
        <v>26</v>
      </c>
      <c r="I68" s="89">
        <f>$I$53*M68</f>
        <v>0</v>
      </c>
      <c r="J68" s="137" t="s">
        <v>26</v>
      </c>
      <c r="K68" s="89">
        <f>$K$53*M68</f>
        <v>0</v>
      </c>
      <c r="L68" s="90" t="s">
        <v>26</v>
      </c>
      <c r="M68" s="91"/>
      <c r="N68" s="37"/>
      <c r="S68" s="39"/>
      <c r="T68" s="39"/>
    </row>
    <row r="69" spans="1:21" s="38" customFormat="1" ht="15" customHeight="1" x14ac:dyDescent="0.2">
      <c r="A69" s="34"/>
      <c r="B69" s="151" t="s">
        <v>51</v>
      </c>
      <c r="C69" s="151"/>
      <c r="D69" s="151"/>
      <c r="E69" s="89">
        <f>$E$53*M69</f>
        <v>0</v>
      </c>
      <c r="F69" s="135" t="s">
        <v>26</v>
      </c>
      <c r="G69" s="89">
        <f>$G$53*M69</f>
        <v>0</v>
      </c>
      <c r="H69" s="136" t="s">
        <v>26</v>
      </c>
      <c r="I69" s="89">
        <f>$I$53*M69</f>
        <v>0</v>
      </c>
      <c r="J69" s="137" t="s">
        <v>26</v>
      </c>
      <c r="K69" s="89">
        <f>$K$53*M69</f>
        <v>0</v>
      </c>
      <c r="L69" s="90" t="s">
        <v>26</v>
      </c>
      <c r="M69" s="91"/>
      <c r="N69" s="37"/>
      <c r="S69" s="39"/>
      <c r="T69" s="39"/>
    </row>
    <row r="70" spans="1:21" s="38" customFormat="1" ht="15" customHeight="1" x14ac:dyDescent="0.2">
      <c r="A70" s="34"/>
      <c r="B70" s="151" t="s">
        <v>52</v>
      </c>
      <c r="C70" s="151"/>
      <c r="D70" s="151"/>
      <c r="E70" s="89">
        <f>$E$53*M70</f>
        <v>0</v>
      </c>
      <c r="F70" s="135" t="s">
        <v>26</v>
      </c>
      <c r="G70" s="89">
        <f>$G$53*M70</f>
        <v>0</v>
      </c>
      <c r="H70" s="136" t="s">
        <v>26</v>
      </c>
      <c r="I70" s="89">
        <f>$I$53*M70</f>
        <v>0</v>
      </c>
      <c r="J70" s="137" t="s">
        <v>26</v>
      </c>
      <c r="K70" s="89">
        <f>$K$53*M70</f>
        <v>0</v>
      </c>
      <c r="L70" s="90" t="s">
        <v>26</v>
      </c>
      <c r="M70" s="91">
        <v>1.5E-3</v>
      </c>
      <c r="N70" s="37"/>
      <c r="S70" s="39"/>
      <c r="T70" s="39"/>
    </row>
    <row r="71" spans="1:21" s="38" customFormat="1" ht="15" customHeight="1" x14ac:dyDescent="0.2">
      <c r="A71" s="34"/>
      <c r="B71" s="75"/>
      <c r="C71" s="75"/>
      <c r="D71" s="58" t="s">
        <v>32</v>
      </c>
      <c r="E71" s="93">
        <f>SUM(E68:E70)</f>
        <v>0</v>
      </c>
      <c r="F71" s="72" t="s">
        <v>26</v>
      </c>
      <c r="G71" s="93">
        <f>SUM(G68:G70)</f>
        <v>0</v>
      </c>
      <c r="H71" s="72" t="s">
        <v>26</v>
      </c>
      <c r="I71" s="93">
        <f>SUM(I68:I70)</f>
        <v>0</v>
      </c>
      <c r="J71" s="72" t="s">
        <v>26</v>
      </c>
      <c r="K71" s="93">
        <f>SUM(K68:K70)</f>
        <v>0</v>
      </c>
      <c r="L71" s="90" t="s">
        <v>26</v>
      </c>
      <c r="M71" s="152"/>
      <c r="N71" s="37"/>
      <c r="S71" s="39"/>
      <c r="T71" s="39"/>
    </row>
    <row r="72" spans="1:21" s="101" customFormat="1" ht="15" customHeight="1" x14ac:dyDescent="0.2">
      <c r="A72" s="74"/>
      <c r="B72" s="75" t="s">
        <v>53</v>
      </c>
      <c r="C72" s="75"/>
      <c r="D72" s="75"/>
      <c r="E72" s="76">
        <f>E52+E62+E66+E71</f>
        <v>0</v>
      </c>
      <c r="F72" s="77" t="s">
        <v>26</v>
      </c>
      <c r="G72" s="76">
        <f>G52+G62+G66+G71</f>
        <v>0</v>
      </c>
      <c r="H72" s="78" t="s">
        <v>26</v>
      </c>
      <c r="I72" s="76">
        <f>I52+I62+I66+I71</f>
        <v>0</v>
      </c>
      <c r="J72" s="77" t="s">
        <v>26</v>
      </c>
      <c r="K72" s="76">
        <f>K52+K62+K66+K71</f>
        <v>0</v>
      </c>
      <c r="L72" s="99" t="s">
        <v>26</v>
      </c>
      <c r="M72" s="75"/>
      <c r="N72" s="100"/>
      <c r="R72" s="38"/>
      <c r="S72" s="39"/>
      <c r="T72" s="39"/>
      <c r="U72" s="38"/>
    </row>
    <row r="73" spans="1:21" s="38" customFormat="1" ht="15" customHeight="1" x14ac:dyDescent="0.2">
      <c r="A73" s="34"/>
      <c r="B73" s="54" t="s">
        <v>54</v>
      </c>
      <c r="C73" s="151"/>
      <c r="D73" s="151"/>
      <c r="E73" s="94"/>
      <c r="F73" s="83"/>
      <c r="G73" s="102"/>
      <c r="H73" s="85"/>
      <c r="I73" s="102"/>
      <c r="J73" s="103"/>
      <c r="K73" s="102"/>
      <c r="L73" s="103"/>
      <c r="M73" s="151"/>
      <c r="N73" s="37"/>
      <c r="R73" s="101"/>
      <c r="S73" s="104"/>
      <c r="T73" s="104"/>
      <c r="U73" s="101"/>
    </row>
    <row r="74" spans="1:21" s="38" customFormat="1" ht="15" customHeight="1" x14ac:dyDescent="0.2">
      <c r="A74" s="34"/>
      <c r="B74" s="151" t="s">
        <v>55</v>
      </c>
      <c r="C74" s="151"/>
      <c r="D74" s="151"/>
      <c r="E74" s="105">
        <v>12</v>
      </c>
      <c r="F74" s="83"/>
      <c r="G74" s="105"/>
      <c r="H74" s="85"/>
      <c r="I74" s="105"/>
      <c r="J74" s="106"/>
      <c r="K74" s="105"/>
      <c r="L74" s="106"/>
      <c r="M74" s="151"/>
      <c r="N74" s="37"/>
      <c r="S74" s="39"/>
      <c r="T74" s="39"/>
    </row>
    <row r="75" spans="1:21" s="38" customFormat="1" ht="15" customHeight="1" x14ac:dyDescent="0.2">
      <c r="A75" s="34"/>
      <c r="B75" s="151" t="s">
        <v>56</v>
      </c>
      <c r="C75" s="151"/>
      <c r="D75" s="151"/>
      <c r="E75" s="76">
        <f>E72*E74</f>
        <v>0</v>
      </c>
      <c r="F75" s="79" t="s">
        <v>26</v>
      </c>
      <c r="G75" s="76">
        <f>G72*G74</f>
        <v>0</v>
      </c>
      <c r="H75" s="79" t="s">
        <v>26</v>
      </c>
      <c r="I75" s="76">
        <f>I72*I74</f>
        <v>0</v>
      </c>
      <c r="J75" s="79" t="s">
        <v>26</v>
      </c>
      <c r="K75" s="76">
        <f>K72*K74</f>
        <v>0</v>
      </c>
      <c r="L75" s="79" t="s">
        <v>26</v>
      </c>
      <c r="M75" s="151"/>
      <c r="N75" s="37"/>
      <c r="S75" s="39"/>
      <c r="T75" s="39"/>
    </row>
    <row r="76" spans="1:21" s="38" customFormat="1" ht="5.25" customHeight="1" x14ac:dyDescent="0.2">
      <c r="A76" s="34"/>
      <c r="B76" s="151"/>
      <c r="C76" s="151"/>
      <c r="D76" s="151"/>
      <c r="E76" s="107"/>
      <c r="F76" s="48"/>
      <c r="G76" s="151"/>
      <c r="H76" s="151"/>
      <c r="I76" s="151"/>
      <c r="J76" s="151"/>
      <c r="K76" s="151"/>
      <c r="L76" s="151"/>
      <c r="M76" s="151"/>
      <c r="N76" s="37"/>
      <c r="S76" s="39"/>
      <c r="T76" s="39"/>
    </row>
    <row r="77" spans="1:21" s="101" customFormat="1" ht="12.75" customHeight="1" x14ac:dyDescent="0.2">
      <c r="A77" s="74"/>
      <c r="B77" s="75" t="s">
        <v>57</v>
      </c>
      <c r="C77" s="75"/>
      <c r="D77" s="75"/>
      <c r="E77" s="76">
        <f>E75+G75+I75+K75</f>
        <v>0</v>
      </c>
      <c r="F77" s="90" t="s">
        <v>26</v>
      </c>
      <c r="G77" s="75"/>
      <c r="H77" s="75"/>
      <c r="I77" s="75"/>
      <c r="J77" s="75"/>
      <c r="K77" s="75"/>
      <c r="L77" s="75"/>
      <c r="M77" s="79" t="s">
        <v>58</v>
      </c>
      <c r="N77" s="100"/>
      <c r="R77" s="38"/>
      <c r="S77" s="39"/>
      <c r="T77" s="39"/>
      <c r="U77" s="38"/>
    </row>
    <row r="78" spans="1:21" s="101" customFormat="1" ht="12.75" customHeight="1" x14ac:dyDescent="0.2">
      <c r="A78" s="74"/>
      <c r="B78" s="157" t="s">
        <v>59</v>
      </c>
      <c r="C78" s="157"/>
      <c r="D78" s="158"/>
      <c r="E78" s="138"/>
      <c r="F78" s="90" t="s">
        <v>26</v>
      </c>
      <c r="G78" s="75"/>
      <c r="H78" s="75"/>
      <c r="I78" s="75"/>
      <c r="J78" s="75"/>
      <c r="K78" s="75"/>
      <c r="L78" s="75"/>
      <c r="M78" s="91"/>
      <c r="N78" s="100"/>
      <c r="S78" s="104"/>
      <c r="T78" s="104"/>
    </row>
    <row r="79" spans="1:21" s="101" customFormat="1" ht="12.75" customHeight="1" x14ac:dyDescent="0.2">
      <c r="A79" s="74"/>
      <c r="B79" s="157" t="s">
        <v>60</v>
      </c>
      <c r="C79" s="157"/>
      <c r="D79" s="158"/>
      <c r="E79" s="93">
        <f>IF(T51&gt;T55,S52*S59,IF(T51+T52&gt;T55,T58*M79+T57*S59,S52*M79))</f>
        <v>0</v>
      </c>
      <c r="F79" s="90" t="s">
        <v>26</v>
      </c>
      <c r="G79" s="75"/>
      <c r="H79" s="75"/>
      <c r="I79" s="75"/>
      <c r="J79" s="75"/>
      <c r="K79" s="75"/>
      <c r="L79" s="75"/>
      <c r="M79" s="108">
        <f>SUM(M57:M61)</f>
        <v>0.192</v>
      </c>
      <c r="N79" s="100"/>
      <c r="S79" s="104"/>
      <c r="T79" s="104"/>
    </row>
    <row r="80" spans="1:21" s="38" customFormat="1" ht="12.75" customHeight="1" x14ac:dyDescent="0.2">
      <c r="A80" s="34"/>
      <c r="B80" s="157" t="s">
        <v>61</v>
      </c>
      <c r="C80" s="157"/>
      <c r="D80" s="158"/>
      <c r="E80" s="93">
        <f>$E$78*M80</f>
        <v>0</v>
      </c>
      <c r="F80" s="90" t="s">
        <v>26</v>
      </c>
      <c r="G80" s="109"/>
      <c r="H80" s="151"/>
      <c r="I80" s="151"/>
      <c r="J80" s="151"/>
      <c r="K80" s="151"/>
      <c r="L80" s="151"/>
      <c r="M80" s="108">
        <f>SUM(M64:M65)</f>
        <v>0</v>
      </c>
      <c r="N80" s="37"/>
      <c r="R80" s="101"/>
      <c r="S80" s="104"/>
      <c r="T80" s="104"/>
      <c r="U80" s="101"/>
    </row>
    <row r="81" spans="1:21" s="38" customFormat="1" ht="12.75" customHeight="1" x14ac:dyDescent="0.2">
      <c r="A81" s="34"/>
      <c r="B81" s="157" t="s">
        <v>62</v>
      </c>
      <c r="C81" s="157"/>
      <c r="D81" s="158"/>
      <c r="E81" s="93">
        <f>$E$78*M81</f>
        <v>0</v>
      </c>
      <c r="F81" s="90" t="s">
        <v>26</v>
      </c>
      <c r="G81" s="151"/>
      <c r="H81" s="151"/>
      <c r="I81" s="151"/>
      <c r="J81" s="151"/>
      <c r="K81" s="151"/>
      <c r="L81" s="151"/>
      <c r="M81" s="108">
        <f>M68+M70</f>
        <v>1.5E-3</v>
      </c>
      <c r="N81" s="37"/>
      <c r="S81" s="39"/>
      <c r="T81" s="39"/>
    </row>
    <row r="82" spans="1:21" s="38" customFormat="1" ht="12.75" hidden="1" customHeight="1" x14ac:dyDescent="0.2">
      <c r="A82" s="34"/>
      <c r="B82" s="157"/>
      <c r="C82" s="157"/>
      <c r="D82" s="158"/>
      <c r="E82" s="110">
        <f>$E$78*M82</f>
        <v>0</v>
      </c>
      <c r="F82" s="90" t="s">
        <v>26</v>
      </c>
      <c r="G82" s="151"/>
      <c r="H82" s="151"/>
      <c r="I82" s="151"/>
      <c r="J82" s="151"/>
      <c r="K82" s="151"/>
      <c r="L82" s="151"/>
      <c r="M82" s="111"/>
      <c r="N82" s="37"/>
      <c r="S82" s="39"/>
      <c r="T82" s="39"/>
    </row>
    <row r="83" spans="1:21" s="38" customFormat="1" ht="12.75" hidden="1" customHeight="1" x14ac:dyDescent="0.2">
      <c r="A83" s="34"/>
      <c r="B83" s="157"/>
      <c r="C83" s="157"/>
      <c r="D83" s="158"/>
      <c r="E83" s="110">
        <f>$E$78*M83</f>
        <v>0</v>
      </c>
      <c r="F83" s="90" t="s">
        <v>26</v>
      </c>
      <c r="G83" s="151"/>
      <c r="H83" s="151"/>
      <c r="I83" s="151"/>
      <c r="J83" s="151"/>
      <c r="K83" s="151"/>
      <c r="L83" s="151"/>
      <c r="M83" s="111"/>
      <c r="N83" s="37"/>
      <c r="S83" s="39"/>
      <c r="T83" s="39"/>
    </row>
    <row r="84" spans="1:21" s="38" customFormat="1" ht="12.75" customHeight="1" x14ac:dyDescent="0.2">
      <c r="A84" s="34"/>
      <c r="B84" s="157" t="s">
        <v>63</v>
      </c>
      <c r="C84" s="157"/>
      <c r="D84" s="158"/>
      <c r="E84" s="93">
        <f>(E53*E74+G53*G74+I53*I74+K53*K74+E78)*H84*J84/1000</f>
        <v>0</v>
      </c>
      <c r="F84" s="90" t="s">
        <v>26</v>
      </c>
      <c r="G84" s="151" t="s">
        <v>64</v>
      </c>
      <c r="H84" s="112"/>
      <c r="I84" s="151" t="s">
        <v>65</v>
      </c>
      <c r="J84" s="112"/>
      <c r="K84" s="151"/>
      <c r="L84" s="151"/>
      <c r="M84" s="113"/>
      <c r="N84" s="37"/>
      <c r="S84" s="39"/>
      <c r="T84" s="39"/>
    </row>
    <row r="85" spans="1:21" s="38" customFormat="1" ht="12.75" customHeight="1" x14ac:dyDescent="0.2">
      <c r="A85" s="34"/>
      <c r="B85" s="159" t="s">
        <v>66</v>
      </c>
      <c r="C85" s="159"/>
      <c r="D85" s="160"/>
      <c r="E85" s="93">
        <f>(E53*E74+G53*G74+I53*I74+K53*K74+E78)*J85/1000</f>
        <v>0</v>
      </c>
      <c r="F85" s="90" t="s">
        <v>26</v>
      </c>
      <c r="G85" s="151"/>
      <c r="H85" s="151"/>
      <c r="I85" s="151" t="s">
        <v>65</v>
      </c>
      <c r="J85" s="112"/>
      <c r="K85" s="151"/>
      <c r="L85" s="151"/>
      <c r="M85" s="113"/>
      <c r="N85" s="37"/>
      <c r="S85" s="39"/>
      <c r="T85" s="39"/>
    </row>
    <row r="86" spans="1:21" s="38" customFormat="1" ht="12.75" customHeight="1" x14ac:dyDescent="0.2">
      <c r="A86" s="34"/>
      <c r="B86" s="155"/>
      <c r="C86" s="155"/>
      <c r="D86" s="156"/>
      <c r="E86" s="71"/>
      <c r="F86" s="90" t="s">
        <v>26</v>
      </c>
      <c r="G86" s="151"/>
      <c r="H86" s="151"/>
      <c r="I86" s="151"/>
      <c r="J86" s="134"/>
      <c r="K86" s="151"/>
      <c r="L86" s="151"/>
      <c r="M86" s="113"/>
      <c r="N86" s="37"/>
      <c r="S86" s="39"/>
      <c r="T86" s="39"/>
    </row>
    <row r="87" spans="1:21" s="38" customFormat="1" ht="12.75" customHeight="1" x14ac:dyDescent="0.2">
      <c r="A87" s="34"/>
      <c r="B87" s="155"/>
      <c r="C87" s="155"/>
      <c r="D87" s="156"/>
      <c r="E87" s="71"/>
      <c r="F87" s="90" t="s">
        <v>26</v>
      </c>
      <c r="G87" s="151"/>
      <c r="H87" s="151"/>
      <c r="I87" s="151"/>
      <c r="J87" s="114"/>
      <c r="K87" s="151"/>
      <c r="L87" s="151"/>
      <c r="M87" s="113"/>
      <c r="N87" s="37"/>
      <c r="S87" s="39"/>
      <c r="T87" s="39"/>
    </row>
    <row r="88" spans="1:21" s="151" customFormat="1" ht="5.25" customHeight="1" thickBot="1" x14ac:dyDescent="0.25">
      <c r="A88" s="34"/>
      <c r="E88" s="107"/>
      <c r="F88" s="48"/>
      <c r="N88" s="37"/>
      <c r="R88" s="38"/>
      <c r="S88" s="39"/>
      <c r="T88" s="39"/>
      <c r="U88" s="38"/>
    </row>
    <row r="89" spans="1:21" s="38" customFormat="1" ht="12.75" customHeight="1" thickBot="1" x14ac:dyDescent="0.25">
      <c r="A89" s="34"/>
      <c r="B89" s="47" t="s">
        <v>67</v>
      </c>
      <c r="C89" s="151"/>
      <c r="D89" s="151"/>
      <c r="E89" s="115">
        <f>SUM(E77:E87)</f>
        <v>0</v>
      </c>
      <c r="F89" s="116" t="s">
        <v>26</v>
      </c>
      <c r="G89" s="117" t="s">
        <v>68</v>
      </c>
      <c r="H89" s="117" t="s">
        <v>69</v>
      </c>
      <c r="I89" s="118">
        <f>E52*E74+G52*G74+I52*I74+K52*K74+E78+E86+E87</f>
        <v>0</v>
      </c>
      <c r="J89" s="119" t="s">
        <v>70</v>
      </c>
      <c r="K89" s="118">
        <f>(E62+E66+E71)*E74+(G62+G66+G71)*G74+(I62+I66+I71)*I74+(K62+K66+K71)*K74+E79+E80+E81</f>
        <v>0</v>
      </c>
      <c r="L89" s="120" t="s">
        <v>71</v>
      </c>
      <c r="M89" s="118">
        <f>E84+E85</f>
        <v>0</v>
      </c>
      <c r="N89" s="37"/>
      <c r="R89" s="151"/>
      <c r="S89" s="107"/>
      <c r="T89" s="107"/>
      <c r="U89" s="151"/>
    </row>
    <row r="90" spans="1:21" s="38" customFormat="1" ht="4.5" customHeight="1" thickBot="1" x14ac:dyDescent="0.25">
      <c r="A90" s="121"/>
      <c r="B90" s="122"/>
      <c r="C90" s="122"/>
      <c r="D90" s="122"/>
      <c r="E90" s="122"/>
      <c r="F90" s="123"/>
      <c r="G90" s="122"/>
      <c r="H90" s="122"/>
      <c r="I90" s="122"/>
      <c r="J90" s="122"/>
      <c r="K90" s="122"/>
      <c r="L90" s="122"/>
      <c r="M90" s="122"/>
      <c r="N90" s="124"/>
      <c r="S90" s="39"/>
      <c r="T90" s="39"/>
    </row>
    <row r="91" spans="1:21" x14ac:dyDescent="0.25">
      <c r="A91" s="38"/>
      <c r="B91" s="38"/>
      <c r="C91" s="38"/>
      <c r="D91" s="38"/>
      <c r="E91" s="38"/>
      <c r="F91" s="125"/>
      <c r="G91" s="38"/>
      <c r="H91" s="38"/>
      <c r="I91" s="38"/>
    </row>
    <row r="92" spans="1:21" x14ac:dyDescent="0.25">
      <c r="A92" s="38"/>
      <c r="B92" s="38"/>
      <c r="C92" s="38"/>
      <c r="D92" s="38"/>
      <c r="E92" s="38"/>
      <c r="F92" s="125"/>
      <c r="G92" s="38"/>
      <c r="H92" s="38"/>
      <c r="I92" s="38"/>
    </row>
    <row r="93" spans="1:21" x14ac:dyDescent="0.25">
      <c r="A93" s="38"/>
      <c r="B93" s="38"/>
      <c r="C93" s="38"/>
      <c r="D93" s="38"/>
      <c r="E93" s="38"/>
      <c r="F93" s="125"/>
      <c r="G93" s="38"/>
      <c r="H93" s="38"/>
      <c r="I93" s="38"/>
    </row>
    <row r="94" spans="1:21" x14ac:dyDescent="0.25">
      <c r="A94" s="38"/>
      <c r="B94" s="38"/>
      <c r="C94" s="38"/>
      <c r="D94" s="38"/>
      <c r="E94" s="38"/>
      <c r="F94" s="125"/>
      <c r="G94" s="38"/>
      <c r="H94" s="38"/>
      <c r="I94" s="38"/>
    </row>
    <row r="95" spans="1:21" x14ac:dyDescent="0.25">
      <c r="A95" s="38"/>
      <c r="B95" s="38"/>
      <c r="C95" s="38"/>
      <c r="D95" s="38"/>
      <c r="E95" s="38"/>
      <c r="F95" s="125"/>
      <c r="G95" s="38"/>
      <c r="H95" s="38"/>
      <c r="I95" s="38"/>
    </row>
    <row r="96" spans="1:21" x14ac:dyDescent="0.25">
      <c r="A96" s="38"/>
      <c r="B96" s="38"/>
      <c r="C96" s="38"/>
      <c r="D96" s="38"/>
      <c r="E96" s="38"/>
      <c r="F96" s="125"/>
      <c r="G96" s="38"/>
      <c r="H96" s="38"/>
      <c r="I96" s="38"/>
    </row>
  </sheetData>
  <mergeCells count="29">
    <mergeCell ref="A43:B43"/>
    <mergeCell ref="E12:G12"/>
    <mergeCell ref="I12:J12"/>
    <mergeCell ref="I16:J16"/>
    <mergeCell ref="E18:M18"/>
    <mergeCell ref="L23:M23"/>
    <mergeCell ref="M34:M36"/>
    <mergeCell ref="A3:B3"/>
    <mergeCell ref="C3:F3"/>
    <mergeCell ref="H3:M3"/>
    <mergeCell ref="D5:M5"/>
    <mergeCell ref="D7:M7"/>
    <mergeCell ref="A44:B44"/>
    <mergeCell ref="E44:K44"/>
    <mergeCell ref="S49:T49"/>
    <mergeCell ref="B85:D85"/>
    <mergeCell ref="B86:D86"/>
    <mergeCell ref="B51:D51"/>
    <mergeCell ref="B65:D65"/>
    <mergeCell ref="B87:D87"/>
    <mergeCell ref="B49:D49"/>
    <mergeCell ref="B84:D84"/>
    <mergeCell ref="B78:D78"/>
    <mergeCell ref="B79:D79"/>
    <mergeCell ref="B80:D80"/>
    <mergeCell ref="B81:D81"/>
    <mergeCell ref="B82:D82"/>
    <mergeCell ref="B83:D83"/>
    <mergeCell ref="B50:D50"/>
  </mergeCells>
  <pageMargins left="0.70866141732283472" right="0.31496062992125984" top="0.59055118110236227" bottom="0.39370078740157483" header="0.31496062992125984" footer="0.31496062992125984"/>
  <pageSetup paperSize="9" scale="7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10</vt:i4>
      </vt:variant>
    </vt:vector>
  </HeadingPairs>
  <TitlesOfParts>
    <vt:vector size="20" baseType="lpstr">
      <vt:lpstr>MA 1</vt:lpstr>
      <vt:lpstr>MA 2</vt:lpstr>
      <vt:lpstr>MA 3</vt:lpstr>
      <vt:lpstr>MA 4</vt:lpstr>
      <vt:lpstr>MA 5</vt:lpstr>
      <vt:lpstr>MA 6</vt:lpstr>
      <vt:lpstr>MA 7</vt:lpstr>
      <vt:lpstr>MA 8</vt:lpstr>
      <vt:lpstr>MA 9</vt:lpstr>
      <vt:lpstr>MA 10</vt:lpstr>
      <vt:lpstr>'MA 1'!Druckbereich</vt:lpstr>
      <vt:lpstr>'MA 10'!Druckbereich</vt:lpstr>
      <vt:lpstr>'MA 2'!Druckbereich</vt:lpstr>
      <vt:lpstr>'MA 3'!Druckbereich</vt:lpstr>
      <vt:lpstr>'MA 4'!Druckbereich</vt:lpstr>
      <vt:lpstr>'MA 5'!Druckbereich</vt:lpstr>
      <vt:lpstr>'MA 6'!Druckbereich</vt:lpstr>
      <vt:lpstr>'MA 7'!Druckbereich</vt:lpstr>
      <vt:lpstr>'MA 8'!Druckbereich</vt:lpstr>
      <vt:lpstr>'MA 9'!Druckbereich</vt:lpstr>
    </vt:vector>
  </TitlesOfParts>
  <Company>Landkreis Zwickau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Tedika-Rudat, Petra</dc:creator>
  <cp:lastModifiedBy>Tedika-Rudat, Petra</cp:lastModifiedBy>
  <cp:lastPrinted>2025-01-29T06:32:01Z</cp:lastPrinted>
  <dcterms:created xsi:type="dcterms:W3CDTF">2025-01-07T14:11:04Z</dcterms:created>
  <dcterms:modified xsi:type="dcterms:W3CDTF">2025-03-05T08:27:42Z</dcterms:modified>
</cp:coreProperties>
</file>